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home/Kalkulio/Calculator examples/"/>
    </mc:Choice>
  </mc:AlternateContent>
  <xr:revisionPtr revIDLastSave="0" documentId="13_ncr:1_{CA31077E-86F1-F348-8B88-1AE4721B3C07}" xr6:coauthVersionLast="36" xr6:coauthVersionMax="36" xr10:uidLastSave="{00000000-0000-0000-0000-000000000000}"/>
  <bookViews>
    <workbookView xWindow="300" yWindow="460" windowWidth="20220" windowHeight="17540" activeTab="2" xr2:uid="{00000000-000D-0000-FFFF-FFFF00000000}"/>
  </bookViews>
  <sheets>
    <sheet name="Scorecard" sheetId="1" r:id="rId1"/>
    <sheet name="def_index_filter" sheetId="5" r:id="rId2"/>
    <sheet name="def_function" sheetId="4" r:id="rId3"/>
    <sheet name="Database" sheetId="2" r:id="rId4"/>
    <sheet name="Instructions" sheetId="3" r:id="rId5"/>
  </sheets>
  <definedNames>
    <definedName name="_xlnm._FilterDatabase" localSheetId="3" hidden="1">Database!$A$1:$AA$2</definedName>
    <definedName name="_xlnm.Print_Area" localSheetId="0">Scorecard!$B$2:$X$42</definedName>
    <definedName name="TABLE">#REF!</definedName>
  </definedNames>
  <calcPr calcId="181029"/>
</workbook>
</file>

<file path=xl/calcChain.xml><?xml version="1.0" encoding="utf-8"?>
<calcChain xmlns="http://schemas.openxmlformats.org/spreadsheetml/2006/main">
  <c r="L23" i="1" l="1"/>
  <c r="L35" i="1"/>
  <c r="L37" i="1"/>
  <c r="K45" i="1"/>
  <c r="K48" i="1"/>
  <c r="AJ50" i="1"/>
  <c r="AB50" i="1"/>
  <c r="T50" i="1"/>
  <c r="L50" i="1"/>
  <c r="AJ41" i="1"/>
  <c r="AJ35" i="1"/>
  <c r="AJ23" i="1"/>
  <c r="AJ37" i="1"/>
  <c r="AJ39" i="1"/>
  <c r="AI39" i="1"/>
  <c r="AH39" i="1"/>
  <c r="J13" i="1"/>
  <c r="R13" i="1"/>
  <c r="Z13" i="1"/>
  <c r="AH13" i="1"/>
  <c r="AM13" i="1"/>
  <c r="K13" i="1"/>
  <c r="S13" i="1"/>
  <c r="AA13" i="1"/>
  <c r="AI13" i="1"/>
  <c r="AK13" i="1"/>
  <c r="AL13" i="1"/>
  <c r="AN13" i="1"/>
  <c r="AN14" i="1"/>
  <c r="AN15" i="1"/>
  <c r="AN16" i="1"/>
  <c r="AN17" i="1"/>
  <c r="AN18" i="1"/>
  <c r="AN19" i="1"/>
  <c r="AN20" i="1"/>
  <c r="AN21" i="1"/>
  <c r="AN23" i="1"/>
  <c r="AN25" i="1"/>
  <c r="AN26" i="1"/>
  <c r="AN27" i="1"/>
  <c r="AN28" i="1"/>
  <c r="AN29" i="1"/>
  <c r="AN30" i="1"/>
  <c r="AN31" i="1"/>
  <c r="AN32" i="1"/>
  <c r="AN33" i="1"/>
  <c r="AN35" i="1"/>
  <c r="AN37" i="1"/>
  <c r="J33" i="1"/>
  <c r="R33" i="1"/>
  <c r="Z33" i="1"/>
  <c r="AH33" i="1"/>
  <c r="AM33" i="1"/>
  <c r="K33" i="1"/>
  <c r="S33" i="1"/>
  <c r="AA33" i="1"/>
  <c r="AI33" i="1"/>
  <c r="AK33" i="1"/>
  <c r="AL33" i="1"/>
  <c r="J32" i="1"/>
  <c r="R32" i="1"/>
  <c r="Z32" i="1"/>
  <c r="AH32" i="1"/>
  <c r="AM32" i="1"/>
  <c r="K32" i="1"/>
  <c r="S32" i="1"/>
  <c r="AA32" i="1"/>
  <c r="AI32" i="1"/>
  <c r="AK32" i="1"/>
  <c r="AL32" i="1"/>
  <c r="J31" i="1"/>
  <c r="R31" i="1"/>
  <c r="Z31" i="1"/>
  <c r="AH31" i="1"/>
  <c r="AM31" i="1"/>
  <c r="K31" i="1"/>
  <c r="S31" i="1"/>
  <c r="AA31" i="1"/>
  <c r="AI31" i="1"/>
  <c r="AK31" i="1"/>
  <c r="AL31" i="1"/>
  <c r="J30" i="1"/>
  <c r="R30" i="1"/>
  <c r="Z30" i="1"/>
  <c r="AH30" i="1"/>
  <c r="AM30" i="1"/>
  <c r="K30" i="1"/>
  <c r="S30" i="1"/>
  <c r="AA30" i="1"/>
  <c r="AI30" i="1"/>
  <c r="AK30" i="1"/>
  <c r="AL30" i="1"/>
  <c r="J29" i="1"/>
  <c r="R29" i="1"/>
  <c r="Z29" i="1"/>
  <c r="AH29" i="1"/>
  <c r="AM29" i="1"/>
  <c r="K29" i="1"/>
  <c r="S29" i="1"/>
  <c r="AA29" i="1"/>
  <c r="AI29" i="1"/>
  <c r="AK29" i="1"/>
  <c r="AL29" i="1"/>
  <c r="J28" i="1"/>
  <c r="R28" i="1"/>
  <c r="Z28" i="1"/>
  <c r="AH28" i="1"/>
  <c r="AM28" i="1"/>
  <c r="K28" i="1"/>
  <c r="S28" i="1"/>
  <c r="AA28" i="1"/>
  <c r="AI28" i="1"/>
  <c r="AK28" i="1"/>
  <c r="AL28" i="1"/>
  <c r="J27" i="1"/>
  <c r="R27" i="1"/>
  <c r="Z27" i="1"/>
  <c r="AH27" i="1"/>
  <c r="AM27" i="1"/>
  <c r="K27" i="1"/>
  <c r="S27" i="1"/>
  <c r="AA27" i="1"/>
  <c r="AI27" i="1"/>
  <c r="AK27" i="1"/>
  <c r="AL27" i="1"/>
  <c r="J26" i="1"/>
  <c r="R26" i="1"/>
  <c r="Z26" i="1"/>
  <c r="AH26" i="1"/>
  <c r="AM26" i="1"/>
  <c r="K26" i="1"/>
  <c r="S26" i="1"/>
  <c r="AA26" i="1"/>
  <c r="AI26" i="1"/>
  <c r="AK26" i="1"/>
  <c r="AL26" i="1"/>
  <c r="J25" i="1"/>
  <c r="R25" i="1"/>
  <c r="Z25" i="1"/>
  <c r="AH25" i="1"/>
  <c r="AM25" i="1"/>
  <c r="K25" i="1"/>
  <c r="S25" i="1"/>
  <c r="AA25" i="1"/>
  <c r="AI25" i="1"/>
  <c r="AK25" i="1"/>
  <c r="AL25" i="1"/>
  <c r="J21" i="1"/>
  <c r="R21" i="1"/>
  <c r="Z21" i="1"/>
  <c r="AH21" i="1"/>
  <c r="AM21" i="1"/>
  <c r="K21" i="1"/>
  <c r="S21" i="1"/>
  <c r="AA21" i="1"/>
  <c r="AI21" i="1"/>
  <c r="AK21" i="1"/>
  <c r="AL21" i="1"/>
  <c r="J20" i="1"/>
  <c r="R20" i="1"/>
  <c r="Z20" i="1"/>
  <c r="AH20" i="1"/>
  <c r="AM20" i="1"/>
  <c r="K20" i="1"/>
  <c r="S20" i="1"/>
  <c r="AA20" i="1"/>
  <c r="AI20" i="1"/>
  <c r="AK20" i="1"/>
  <c r="AL20" i="1"/>
  <c r="J19" i="1"/>
  <c r="R19" i="1"/>
  <c r="Z19" i="1"/>
  <c r="AH19" i="1"/>
  <c r="AM19" i="1"/>
  <c r="K19" i="1"/>
  <c r="S19" i="1"/>
  <c r="AA19" i="1"/>
  <c r="AI19" i="1"/>
  <c r="AK19" i="1"/>
  <c r="AL19" i="1"/>
  <c r="J18" i="1"/>
  <c r="R18" i="1"/>
  <c r="Z18" i="1"/>
  <c r="AH18" i="1"/>
  <c r="AM18" i="1"/>
  <c r="K18" i="1"/>
  <c r="S18" i="1"/>
  <c r="AA18" i="1"/>
  <c r="AI18" i="1"/>
  <c r="AK18" i="1"/>
  <c r="AL18" i="1"/>
  <c r="J17" i="1"/>
  <c r="R17" i="1"/>
  <c r="Z17" i="1"/>
  <c r="AH17" i="1"/>
  <c r="AM17" i="1"/>
  <c r="K17" i="1"/>
  <c r="S17" i="1"/>
  <c r="AA17" i="1"/>
  <c r="AI17" i="1"/>
  <c r="AK17" i="1"/>
  <c r="AL17" i="1"/>
  <c r="J16" i="1"/>
  <c r="R16" i="1"/>
  <c r="Z16" i="1"/>
  <c r="AH16" i="1"/>
  <c r="AM16" i="1"/>
  <c r="K16" i="1"/>
  <c r="S16" i="1"/>
  <c r="AA16" i="1"/>
  <c r="AI16" i="1"/>
  <c r="AK16" i="1"/>
  <c r="AL16" i="1"/>
  <c r="J15" i="1"/>
  <c r="R15" i="1"/>
  <c r="Z15" i="1"/>
  <c r="AH15" i="1"/>
  <c r="AM15" i="1"/>
  <c r="K15" i="1"/>
  <c r="S15" i="1"/>
  <c r="AA15" i="1"/>
  <c r="AI15" i="1"/>
  <c r="AK15" i="1"/>
  <c r="AL15" i="1"/>
  <c r="J14" i="1"/>
  <c r="R14" i="1"/>
  <c r="Z14" i="1"/>
  <c r="AH14" i="1"/>
  <c r="AM14" i="1"/>
  <c r="K14" i="1"/>
  <c r="S14" i="1"/>
  <c r="AA14" i="1"/>
  <c r="AI14" i="1"/>
  <c r="AK14" i="1"/>
  <c r="AL14" i="1"/>
  <c r="AB41" i="1"/>
  <c r="AB35" i="1"/>
  <c r="AB23" i="1"/>
  <c r="AB37" i="1"/>
  <c r="AB39" i="1"/>
  <c r="AA39" i="1"/>
  <c r="Z39" i="1"/>
  <c r="AE13" i="1"/>
  <c r="AC13" i="1"/>
  <c r="AD13" i="1"/>
  <c r="AF13" i="1"/>
  <c r="AF14" i="1"/>
  <c r="AF15" i="1"/>
  <c r="AF16" i="1"/>
  <c r="AF17" i="1"/>
  <c r="AF18" i="1"/>
  <c r="AF19" i="1"/>
  <c r="AF20" i="1"/>
  <c r="AF21" i="1"/>
  <c r="AF23" i="1"/>
  <c r="AF25" i="1"/>
  <c r="AF26" i="1"/>
  <c r="AF27" i="1"/>
  <c r="AF28" i="1"/>
  <c r="AF29" i="1"/>
  <c r="AF30" i="1"/>
  <c r="AF31" i="1"/>
  <c r="AF32" i="1"/>
  <c r="AF33" i="1"/>
  <c r="AF35" i="1"/>
  <c r="AF37" i="1"/>
  <c r="AE33" i="1"/>
  <c r="AC33" i="1"/>
  <c r="AD33" i="1"/>
  <c r="AE32" i="1"/>
  <c r="AC32" i="1"/>
  <c r="AD32" i="1"/>
  <c r="AE31" i="1"/>
  <c r="AC31" i="1"/>
  <c r="AD31" i="1"/>
  <c r="AE30" i="1"/>
  <c r="AC30" i="1"/>
  <c r="AD30" i="1"/>
  <c r="AE29" i="1"/>
  <c r="AC29" i="1"/>
  <c r="AD29" i="1"/>
  <c r="AE28" i="1"/>
  <c r="AC28" i="1"/>
  <c r="AD28" i="1"/>
  <c r="AE27" i="1"/>
  <c r="AC27" i="1"/>
  <c r="AD27" i="1"/>
  <c r="AE26" i="1"/>
  <c r="AC26" i="1"/>
  <c r="AD26" i="1"/>
  <c r="AE25" i="1"/>
  <c r="AC25" i="1"/>
  <c r="AD25" i="1"/>
  <c r="AE21" i="1"/>
  <c r="AC21" i="1"/>
  <c r="AD21" i="1"/>
  <c r="AE20" i="1"/>
  <c r="AC20" i="1"/>
  <c r="AD20" i="1"/>
  <c r="AE19" i="1"/>
  <c r="AC19" i="1"/>
  <c r="AD19" i="1"/>
  <c r="AE18" i="1"/>
  <c r="AC18" i="1"/>
  <c r="AD18" i="1"/>
  <c r="AE17" i="1"/>
  <c r="AC17" i="1"/>
  <c r="AD17" i="1"/>
  <c r="AE16" i="1"/>
  <c r="AC16" i="1"/>
  <c r="AD16" i="1"/>
  <c r="AE15" i="1"/>
  <c r="AC15" i="1"/>
  <c r="AD15" i="1"/>
  <c r="AE14" i="1"/>
  <c r="AC14" i="1"/>
  <c r="AD14" i="1"/>
  <c r="M19" i="1"/>
  <c r="N19" i="1"/>
  <c r="AU8" i="1"/>
  <c r="AT8" i="1"/>
  <c r="O25" i="1"/>
  <c r="M25" i="1"/>
  <c r="N25" i="1"/>
  <c r="P25" i="1"/>
  <c r="W25" i="1"/>
  <c r="U25" i="1"/>
  <c r="V25" i="1"/>
  <c r="X25" i="1"/>
  <c r="T67" i="1"/>
  <c r="O26" i="1"/>
  <c r="M26" i="1"/>
  <c r="N26" i="1"/>
  <c r="P26" i="1"/>
  <c r="W26" i="1"/>
  <c r="U26" i="1"/>
  <c r="V26" i="1"/>
  <c r="X26" i="1"/>
  <c r="T68" i="1"/>
  <c r="O17" i="1"/>
  <c r="M17" i="1"/>
  <c r="N17" i="1"/>
  <c r="P17" i="1"/>
  <c r="W17" i="1"/>
  <c r="U17" i="1"/>
  <c r="V17" i="1"/>
  <c r="X17" i="1"/>
  <c r="T62" i="1"/>
  <c r="M13" i="1"/>
  <c r="N13" i="1"/>
  <c r="O13" i="1"/>
  <c r="P13" i="1"/>
  <c r="W13" i="1"/>
  <c r="U13" i="1"/>
  <c r="V13" i="1"/>
  <c r="X13" i="1"/>
  <c r="T58" i="1"/>
  <c r="M14" i="1"/>
  <c r="N14" i="1"/>
  <c r="O14" i="1"/>
  <c r="P14" i="1"/>
  <c r="W14" i="1"/>
  <c r="U14" i="1"/>
  <c r="V14" i="1"/>
  <c r="X14" i="1"/>
  <c r="T59" i="1"/>
  <c r="M15" i="1"/>
  <c r="N15" i="1"/>
  <c r="O15" i="1"/>
  <c r="P15" i="1"/>
  <c r="W15" i="1"/>
  <c r="U15" i="1"/>
  <c r="V15" i="1"/>
  <c r="X15" i="1"/>
  <c r="T60" i="1"/>
  <c r="M16" i="1"/>
  <c r="N16" i="1"/>
  <c r="O16" i="1"/>
  <c r="P16" i="1"/>
  <c r="W16" i="1"/>
  <c r="U16" i="1"/>
  <c r="V16" i="1"/>
  <c r="X16" i="1"/>
  <c r="T61" i="1"/>
  <c r="M18" i="1"/>
  <c r="N18" i="1"/>
  <c r="O18" i="1"/>
  <c r="P18" i="1"/>
  <c r="W18" i="1"/>
  <c r="U18" i="1"/>
  <c r="V18" i="1"/>
  <c r="X18" i="1"/>
  <c r="T63" i="1"/>
  <c r="O19" i="1"/>
  <c r="P19" i="1"/>
  <c r="W19" i="1"/>
  <c r="U19" i="1"/>
  <c r="V19" i="1"/>
  <c r="X19" i="1"/>
  <c r="T64" i="1"/>
  <c r="M20" i="1"/>
  <c r="N20" i="1"/>
  <c r="O20" i="1"/>
  <c r="P20" i="1"/>
  <c r="W20" i="1"/>
  <c r="U20" i="1"/>
  <c r="V20" i="1"/>
  <c r="X20" i="1"/>
  <c r="T65" i="1"/>
  <c r="M21" i="1"/>
  <c r="N21" i="1"/>
  <c r="O21" i="1"/>
  <c r="P21" i="1"/>
  <c r="W21" i="1"/>
  <c r="U21" i="1"/>
  <c r="V21" i="1"/>
  <c r="X21" i="1"/>
  <c r="T66" i="1"/>
  <c r="M27" i="1"/>
  <c r="N27" i="1"/>
  <c r="O27" i="1"/>
  <c r="P27" i="1"/>
  <c r="W27" i="1"/>
  <c r="U27" i="1"/>
  <c r="V27" i="1"/>
  <c r="X27" i="1"/>
  <c r="T69" i="1"/>
  <c r="M28" i="1"/>
  <c r="N28" i="1"/>
  <c r="O28" i="1"/>
  <c r="P28" i="1"/>
  <c r="W28" i="1"/>
  <c r="U28" i="1"/>
  <c r="V28" i="1"/>
  <c r="X28" i="1"/>
  <c r="T70" i="1"/>
  <c r="M29" i="1"/>
  <c r="N29" i="1"/>
  <c r="O29" i="1"/>
  <c r="P29" i="1"/>
  <c r="W29" i="1"/>
  <c r="U29" i="1"/>
  <c r="V29" i="1"/>
  <c r="X29" i="1"/>
  <c r="T71" i="1"/>
  <c r="M30" i="1"/>
  <c r="N30" i="1"/>
  <c r="O30" i="1"/>
  <c r="P30" i="1"/>
  <c r="W30" i="1"/>
  <c r="U30" i="1"/>
  <c r="V30" i="1"/>
  <c r="X30" i="1"/>
  <c r="T72" i="1"/>
  <c r="M31" i="1"/>
  <c r="N31" i="1"/>
  <c r="O31" i="1"/>
  <c r="P31" i="1"/>
  <c r="W31" i="1"/>
  <c r="U31" i="1"/>
  <c r="V31" i="1"/>
  <c r="X31" i="1"/>
  <c r="T73" i="1"/>
  <c r="M32" i="1"/>
  <c r="N32" i="1"/>
  <c r="O32" i="1"/>
  <c r="P32" i="1"/>
  <c r="W32" i="1"/>
  <c r="U32" i="1"/>
  <c r="V32" i="1"/>
  <c r="X32" i="1"/>
  <c r="T74" i="1"/>
  <c r="M33" i="1"/>
  <c r="N33" i="1"/>
  <c r="O33" i="1"/>
  <c r="P33" i="1"/>
  <c r="W33" i="1"/>
  <c r="U33" i="1"/>
  <c r="V33" i="1"/>
  <c r="X33" i="1"/>
  <c r="T75" i="1"/>
  <c r="T41" i="1"/>
  <c r="AU32" i="1"/>
  <c r="L67" i="1"/>
  <c r="L68" i="1"/>
  <c r="L62" i="1"/>
  <c r="L58" i="1"/>
  <c r="L59" i="1"/>
  <c r="L60" i="1"/>
  <c r="L61" i="1"/>
  <c r="L63" i="1"/>
  <c r="L64" i="1"/>
  <c r="L65" i="1"/>
  <c r="L66" i="1"/>
  <c r="L69" i="1"/>
  <c r="L70" i="1"/>
  <c r="L71" i="1"/>
  <c r="L72" i="1"/>
  <c r="L73" i="1"/>
  <c r="L74" i="1"/>
  <c r="L75" i="1"/>
  <c r="L41" i="1"/>
  <c r="AT32" i="1"/>
  <c r="X35" i="1"/>
  <c r="X23" i="1"/>
  <c r="X37" i="1"/>
  <c r="AU31" i="1"/>
  <c r="P35" i="1"/>
  <c r="P23" i="1"/>
  <c r="P37" i="1"/>
  <c r="AT31" i="1"/>
  <c r="T35" i="1"/>
  <c r="T23" i="1"/>
  <c r="T37" i="1"/>
  <c r="T39" i="1"/>
  <c r="AU30" i="1"/>
  <c r="L39" i="1"/>
  <c r="AT30" i="1"/>
  <c r="AU29" i="1"/>
  <c r="AT29" i="1"/>
  <c r="AU28" i="1"/>
  <c r="AT28" i="1"/>
  <c r="AU19" i="1"/>
  <c r="AU20" i="1"/>
  <c r="AU21" i="1"/>
  <c r="AU22" i="1"/>
  <c r="AU23" i="1"/>
  <c r="AU24" i="1"/>
  <c r="AU25" i="1"/>
  <c r="AU26" i="1"/>
  <c r="AU27" i="1"/>
  <c r="AT19" i="1"/>
  <c r="AT20" i="1"/>
  <c r="AT21" i="1"/>
  <c r="AT22" i="1"/>
  <c r="AT23" i="1"/>
  <c r="AT24" i="1"/>
  <c r="AT25" i="1"/>
  <c r="AT26" i="1"/>
  <c r="AT27" i="1"/>
  <c r="AU18" i="1"/>
  <c r="AT18" i="1"/>
  <c r="AU9" i="1"/>
  <c r="AU10" i="1"/>
  <c r="AU11" i="1"/>
  <c r="AU12" i="1"/>
  <c r="AU13" i="1"/>
  <c r="AU14" i="1"/>
  <c r="AU15" i="1"/>
  <c r="AU16" i="1"/>
  <c r="AU17" i="1"/>
  <c r="AU7" i="1"/>
  <c r="AT9" i="1"/>
  <c r="AT10" i="1"/>
  <c r="AT11" i="1"/>
  <c r="AT12" i="1"/>
  <c r="AT13" i="1"/>
  <c r="AT14" i="1"/>
  <c r="AT15" i="1"/>
  <c r="AT16" i="1"/>
  <c r="AT17" i="1"/>
  <c r="AT7" i="1"/>
  <c r="AU6" i="1"/>
  <c r="AT6" i="1"/>
  <c r="S39" i="1"/>
  <c r="R39" i="1"/>
  <c r="E23" i="1"/>
  <c r="E35" i="1"/>
  <c r="E37" i="1"/>
  <c r="D23" i="1"/>
  <c r="D35" i="1"/>
  <c r="D37" i="1"/>
  <c r="C23" i="1"/>
  <c r="C35" i="1"/>
  <c r="C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L9" authorId="0" shapeId="0" xr:uid="{19CC26DD-F5DA-E54A-A03B-09C3FA6D6C0E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@K{"input":{"id":"playerA_handicap","label":"Handicap"}}
</t>
        </r>
      </text>
    </comment>
    <comment ref="E13" authorId="0" shapeId="0" xr:uid="{4F479B95-7664-184B-AB47-012BEEE74433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@K{"input":{"id":"hole1_par","label":"Hole #1"}}</t>
        </r>
        <r>
          <rPr>
            <sz val="10"/>
            <color rgb="FF000000"/>
            <rFont val="MS Sans Serif"/>
          </rPr>
          <t xml:space="preserve">
</t>
        </r>
      </text>
    </comment>
    <comment ref="F13" authorId="0" shapeId="0" xr:uid="{26BD515E-F118-2B49-BF0B-29354B38D756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@K{"input":{"id":"hole1_strokeindex","label":"Hole #1"}}</t>
        </r>
        <r>
          <rPr>
            <sz val="10"/>
            <color rgb="FF000000"/>
            <rFont val="MS Sans Serif"/>
          </rPr>
          <t xml:space="preserve">
</t>
        </r>
      </text>
    </comment>
    <comment ref="L13" authorId="0" shapeId="0" xr:uid="{FA3485F9-2736-8F4F-B43F-97347B486688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@K{"input":{"id":"hole1_playerA_grossscore","label":" "}}
</t>
        </r>
      </text>
    </comment>
    <comment ref="E14" authorId="0" shapeId="0" xr:uid="{7862D5E4-6214-E049-A5D7-3D68F90D80D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@K{"input":{"id":"hole2_par","label":"Hole #2"}}</t>
        </r>
        <r>
          <rPr>
            <sz val="10"/>
            <color rgb="FF000000"/>
            <rFont val="MS Sans Serif"/>
          </rPr>
          <t xml:space="preserve">
</t>
        </r>
      </text>
    </comment>
    <comment ref="F14" authorId="0" shapeId="0" xr:uid="{7F8C4668-5074-694F-8BA8-ADD7CF44C424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@K{"input":{"id":"hole2_strokeindex","label":"Hole #2"}}</t>
        </r>
        <r>
          <rPr>
            <sz val="10"/>
            <color rgb="FF000000"/>
            <rFont val="MS Sans Serif"/>
          </rPr>
          <t xml:space="preserve">
</t>
        </r>
      </text>
    </comment>
    <comment ref="L14" authorId="0" shapeId="0" xr:uid="{A90F9434-7A2E-EC4E-A7BF-69633EF91484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@K{"input":{"id":"hole2_playerA_grossscore","label":" "}}
</t>
        </r>
      </text>
    </comment>
    <comment ref="E15" authorId="0" shapeId="0" xr:uid="{1704C09E-6464-A44B-B480-6EF86B4BEEEF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@K{"input":{"id":"hole3_par","label":"Hole #3"}}</t>
        </r>
        <r>
          <rPr>
            <sz val="10"/>
            <color rgb="FF000000"/>
            <rFont val="MS Sans Serif"/>
          </rPr>
          <t xml:space="preserve">
</t>
        </r>
      </text>
    </comment>
    <comment ref="F15" authorId="0" shapeId="0" xr:uid="{0A9ADEED-A93F-9742-B496-DA5DEECDC6F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@K{"input":{"id":"hole3_strokeindex","label":"Hole #3"}}</t>
        </r>
        <r>
          <rPr>
            <sz val="10"/>
            <color rgb="FF000000"/>
            <rFont val="MS Sans Serif"/>
          </rPr>
          <t xml:space="preserve">
</t>
        </r>
      </text>
    </comment>
    <comment ref="L15" authorId="0" shapeId="0" xr:uid="{A30B6830-8ACF-CA4C-88B8-A78D0AD00A98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@K{"input":{"id":"hole3_playerA_grossscore","label":" "}}
</t>
        </r>
      </text>
    </comment>
    <comment ref="E16" authorId="0" shapeId="0" xr:uid="{4A55D9A1-628D-1D43-9B07-CF406C68312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@K{"input":{"id":"hole4_par","label":"Hole #4"}}</t>
        </r>
        <r>
          <rPr>
            <sz val="10"/>
            <color rgb="FF000000"/>
            <rFont val="MS Sans Serif"/>
          </rPr>
          <t xml:space="preserve">
</t>
        </r>
      </text>
    </comment>
    <comment ref="F16" authorId="0" shapeId="0" xr:uid="{A02451BB-22FA-0E49-B306-729E6EDCA3DD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@K{"input":{"id":"hole4_strokeindex","label":"Hole #4"}}</t>
        </r>
      </text>
    </comment>
    <comment ref="L16" authorId="0" shapeId="0" xr:uid="{8A27ADFF-C47C-1945-82B2-39DA059FE05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@K{"input":{"id":"hole4_playerA_grossscore","label":"</t>
        </r>
        <r>
          <rPr>
            <sz val="10"/>
            <color rgb="FF000000"/>
            <rFont val="MS Sans Serif"/>
          </rPr>
          <t xml:space="preserve"> </t>
        </r>
        <r>
          <rPr>
            <sz val="10"/>
            <color rgb="FF000000"/>
            <rFont val="MS Sans Serif"/>
          </rPr>
          <t xml:space="preserve">"}}
</t>
        </r>
      </text>
    </comment>
    <comment ref="E17" authorId="0" shapeId="0" xr:uid="{64E2E1E5-FC09-D94F-9D18-28F4E8CE4D32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@K{"input":{"id":"hole5_par","label":"Hole #5"}}</t>
        </r>
        <r>
          <rPr>
            <sz val="10"/>
            <color rgb="FF000000"/>
            <rFont val="MS Sans Serif"/>
          </rPr>
          <t xml:space="preserve">
</t>
        </r>
      </text>
    </comment>
    <comment ref="F17" authorId="0" shapeId="0" xr:uid="{FA0DE590-EDE5-E741-815E-C6133863B28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@K{"input":{"id":"hole5_strokeindex","label":"Hole #5"}}</t>
        </r>
        <r>
          <rPr>
            <sz val="10"/>
            <color rgb="FF000000"/>
            <rFont val="MS Sans Serif"/>
          </rPr>
          <t xml:space="preserve">
</t>
        </r>
      </text>
    </comment>
    <comment ref="L17" authorId="0" shapeId="0" xr:uid="{90418822-4DBA-844A-8CAD-E8A455F6285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@K{"input":{"id":"hole5_playerA_grossscore","label":" "}}
</t>
        </r>
      </text>
    </comment>
    <comment ref="E18" authorId="0" shapeId="0" xr:uid="{DA11DEB2-9640-3942-805B-A63336EE20D6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@K{"input":{"id":"hole6_par","label":"Hole #6"}}</t>
        </r>
        <r>
          <rPr>
            <sz val="10"/>
            <color rgb="FF000000"/>
            <rFont val="MS Sans Serif"/>
          </rPr>
          <t xml:space="preserve">
</t>
        </r>
      </text>
    </comment>
    <comment ref="F18" authorId="0" shapeId="0" xr:uid="{963CEED5-EA3D-F942-BFCF-2B3AC6117F23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@K{"input":{"id":"hole6_strokeindex","label":"Hole #6"}}</t>
        </r>
        <r>
          <rPr>
            <sz val="10"/>
            <color rgb="FF000000"/>
            <rFont val="MS Sans Serif"/>
          </rPr>
          <t xml:space="preserve">
</t>
        </r>
      </text>
    </comment>
    <comment ref="L18" authorId="0" shapeId="0" xr:uid="{BCAD40EB-C64B-384F-88E9-EF7C4C34621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@K{"input":{"id":"hole6_playerA_grossscore","label":" "}}
</t>
        </r>
      </text>
    </comment>
    <comment ref="E19" authorId="0" shapeId="0" xr:uid="{9504D51E-F8C8-264B-899A-846A92F7DF56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@K{"input":{"id":"hole7_par","label":"Hole #7"}}</t>
        </r>
        <r>
          <rPr>
            <sz val="10"/>
            <color rgb="FF000000"/>
            <rFont val="MS Sans Serif"/>
          </rPr>
          <t xml:space="preserve">
</t>
        </r>
      </text>
    </comment>
    <comment ref="F19" authorId="0" shapeId="0" xr:uid="{060E1187-C6E5-3743-8970-762E7DDCE98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@K{"input":{"id":"hole7_strokeindex","label":"Hole #7"}}</t>
        </r>
        <r>
          <rPr>
            <sz val="10"/>
            <color rgb="FF000000"/>
            <rFont val="MS Sans Serif"/>
          </rPr>
          <t xml:space="preserve">
</t>
        </r>
      </text>
    </comment>
    <comment ref="L19" authorId="0" shapeId="0" xr:uid="{60CDA8FE-A1A6-2A4C-8679-C6AB3BE976D7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@K{"input":{"id":"hole7_playerA_grossscore","label":" "}}
</t>
        </r>
      </text>
    </comment>
    <comment ref="E20" authorId="0" shapeId="0" xr:uid="{F9E1EA8C-7246-D642-89C5-37875EF9A8BD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@K{"input":{"id":"hole8_par","label":"Hole #8"}}</t>
        </r>
        <r>
          <rPr>
            <sz val="10"/>
            <color rgb="FF000000"/>
            <rFont val="MS Sans Serif"/>
          </rPr>
          <t xml:space="preserve">
</t>
        </r>
      </text>
    </comment>
    <comment ref="F20" authorId="0" shapeId="0" xr:uid="{4145E5D0-AD9F-3548-AD57-EDC75070EC44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@K{"input":{"id":"hole8_strokeindex","label":"Hole #8"}}</t>
        </r>
        <r>
          <rPr>
            <sz val="10"/>
            <color rgb="FF000000"/>
            <rFont val="MS Sans Serif"/>
          </rPr>
          <t xml:space="preserve">
</t>
        </r>
      </text>
    </comment>
    <comment ref="L20" authorId="0" shapeId="0" xr:uid="{C8DAAB09-9912-ED46-B24C-A8ED9BEEE90D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@K{"input":{"id":"hole8_playerA_grossscore","label":" "}}
</t>
        </r>
      </text>
    </comment>
    <comment ref="E21" authorId="0" shapeId="0" xr:uid="{B710A8C8-F768-AE41-BF4D-734917576409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@K{"input":{"id":"hole9_par","label":"Hole #9"}}</t>
        </r>
        <r>
          <rPr>
            <sz val="10"/>
            <color rgb="FF000000"/>
            <rFont val="MS Sans Serif"/>
          </rPr>
          <t xml:space="preserve">
</t>
        </r>
      </text>
    </comment>
    <comment ref="F21" authorId="0" shapeId="0" xr:uid="{AA3467F8-D3F5-DE44-BFF8-B1669DD5EBA9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@K{"input":{"id":"hole9_strokeindex","label":"Hole #9"}}</t>
        </r>
        <r>
          <rPr>
            <sz val="10"/>
            <color rgb="FF000000"/>
            <rFont val="MS Sans Serif"/>
          </rPr>
          <t xml:space="preserve">
</t>
        </r>
      </text>
    </comment>
    <comment ref="L21" authorId="0" shapeId="0" xr:uid="{DA215FC1-F7FF-EB40-8F17-AA6480D095D1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@K{"input":{"id":"hole9_playerA_grossscore","label":" "}}
</t>
        </r>
      </text>
    </comment>
    <comment ref="E25" authorId="0" shapeId="0" xr:uid="{A7B6B70D-07D2-5646-9CF7-6124EE6617BB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@K{"input":{"id":"hole10_par","label":"Hole #10"}}</t>
        </r>
        <r>
          <rPr>
            <sz val="10"/>
            <color rgb="FF000000"/>
            <rFont val="MS Sans Serif"/>
          </rPr>
          <t xml:space="preserve">
</t>
        </r>
      </text>
    </comment>
    <comment ref="F25" authorId="0" shapeId="0" xr:uid="{6D661472-A6E3-5940-98E1-A5D6B58B31FD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@K{"input":{"id":"hole10_strokeindex","label":"Hole #10"}}</t>
        </r>
        <r>
          <rPr>
            <sz val="10"/>
            <color rgb="FF000000"/>
            <rFont val="MS Sans Serif"/>
          </rPr>
          <t xml:space="preserve">
</t>
        </r>
      </text>
    </comment>
    <comment ref="L25" authorId="0" shapeId="0" xr:uid="{928012B9-1B01-FF4B-9193-69756EE7E17C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@K{"input":{"id":"hole10_playerA_grossscore","label":" "}}
</t>
        </r>
      </text>
    </comment>
    <comment ref="E26" authorId="0" shapeId="0" xr:uid="{9914A34F-58AF-3B47-9049-F79B0D0ABC97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@K{"input":{"id":"hole11_par","label":"Hole #11"}}</t>
        </r>
        <r>
          <rPr>
            <sz val="10"/>
            <color rgb="FF000000"/>
            <rFont val="MS Sans Serif"/>
          </rPr>
          <t xml:space="preserve">
</t>
        </r>
      </text>
    </comment>
    <comment ref="F26" authorId="0" shapeId="0" xr:uid="{340A3FCF-7666-2743-B1B9-1E1617C5BCAF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@K{"input":{"id":"hole11_strokeindex","label":"Hole #11"}}</t>
        </r>
        <r>
          <rPr>
            <sz val="10"/>
            <color rgb="FF000000"/>
            <rFont val="MS Sans Serif"/>
          </rPr>
          <t xml:space="preserve">
</t>
        </r>
      </text>
    </comment>
    <comment ref="L26" authorId="0" shapeId="0" xr:uid="{67E4A639-EB8A-6744-9425-3498BDD5A20B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@K{"input":{"id":"hole11_playerA_grossscore","label":" "}}
</t>
        </r>
      </text>
    </comment>
    <comment ref="E27" authorId="0" shapeId="0" xr:uid="{65BD6171-01FF-7447-950B-05BA498A45E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@K{"input":{"id":"hole12_par","label":"Hole #12"}}</t>
        </r>
        <r>
          <rPr>
            <sz val="10"/>
            <color rgb="FF000000"/>
            <rFont val="MS Sans Serif"/>
          </rPr>
          <t xml:space="preserve">
</t>
        </r>
      </text>
    </comment>
    <comment ref="F27" authorId="0" shapeId="0" xr:uid="{6A8B560E-F038-1547-9D64-AE2446A01C2B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@K{"input":{"id":"hole12_strokeindex","label":"Hole #12"}}</t>
        </r>
        <r>
          <rPr>
            <sz val="10"/>
            <color rgb="FF000000"/>
            <rFont val="MS Sans Serif"/>
          </rPr>
          <t xml:space="preserve">
</t>
        </r>
      </text>
    </comment>
    <comment ref="L27" authorId="0" shapeId="0" xr:uid="{50144968-66FD-D348-BE74-F295178E7342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@K{"input":{"id":"hole12_playerA_grossscore","label":" "}}
</t>
        </r>
      </text>
    </comment>
    <comment ref="E28" authorId="0" shapeId="0" xr:uid="{F5EA4230-308B-5840-84B7-AF725E4C7379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@K{"input":{"id":"hole13_par","label":"Hole #13"}}</t>
        </r>
        <r>
          <rPr>
            <sz val="10"/>
            <color rgb="FF000000"/>
            <rFont val="MS Sans Serif"/>
          </rPr>
          <t xml:space="preserve">
</t>
        </r>
      </text>
    </comment>
    <comment ref="F28" authorId="0" shapeId="0" xr:uid="{31606694-2C86-8948-9496-BF63923E8846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@K{"input":{"id":"hole13_strokeindex","label":"Hole #13"}}</t>
        </r>
        <r>
          <rPr>
            <sz val="10"/>
            <color rgb="FF000000"/>
            <rFont val="MS Sans Serif"/>
          </rPr>
          <t xml:space="preserve">
</t>
        </r>
      </text>
    </comment>
    <comment ref="L28" authorId="0" shapeId="0" xr:uid="{D86D3B49-5857-7D41-AF50-990DA99F1E83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@K{"input":{"id":"hole13_playerA_grossscore","label":" "}}
</t>
        </r>
      </text>
    </comment>
    <comment ref="E29" authorId="0" shapeId="0" xr:uid="{C9C0DC97-9F3F-EB4F-800C-2185E111E459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@K{"input":{"id":"hole14_par","label":"Hole #14"}}</t>
        </r>
        <r>
          <rPr>
            <sz val="10"/>
            <color rgb="FF000000"/>
            <rFont val="MS Sans Serif"/>
          </rPr>
          <t xml:space="preserve">
</t>
        </r>
      </text>
    </comment>
    <comment ref="F29" authorId="0" shapeId="0" xr:uid="{5E7A309E-4BFE-5947-A9CA-B111F057A85C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@K{"input":{"id":"hole14_strokeindex","label":"Hole #14"}}</t>
        </r>
        <r>
          <rPr>
            <sz val="10"/>
            <color rgb="FF000000"/>
            <rFont val="MS Sans Serif"/>
          </rPr>
          <t xml:space="preserve">
</t>
        </r>
      </text>
    </comment>
    <comment ref="L29" authorId="0" shapeId="0" xr:uid="{E0A1401A-C39A-9341-9C78-08D0C20E3E5E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@K{"input":{"id":"hole14_playerA_grossscore","label":" "}}
</t>
        </r>
      </text>
    </comment>
    <comment ref="E30" authorId="0" shapeId="0" xr:uid="{F689F260-E281-9948-BD54-4D524678C84B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@K{"input":{"id":"hole15_par","label":"Hole #15"}}</t>
        </r>
        <r>
          <rPr>
            <sz val="10"/>
            <color rgb="FF000000"/>
            <rFont val="MS Sans Serif"/>
          </rPr>
          <t xml:space="preserve">
</t>
        </r>
      </text>
    </comment>
    <comment ref="F30" authorId="0" shapeId="0" xr:uid="{E1743039-1E29-E249-90B6-61771F69BD1F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@K{"input":{"id":"hole15_strokeindex","label":"Hole #15"}}</t>
        </r>
        <r>
          <rPr>
            <sz val="10"/>
            <color rgb="FF000000"/>
            <rFont val="MS Sans Serif"/>
          </rPr>
          <t xml:space="preserve">
</t>
        </r>
      </text>
    </comment>
    <comment ref="L30" authorId="0" shapeId="0" xr:uid="{1193EA7A-EBEA-344E-8078-0B3462F4EED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@K{"input":{"id":"hole15_playerA_grossscore","label":" "}}
</t>
        </r>
      </text>
    </comment>
    <comment ref="E31" authorId="0" shapeId="0" xr:uid="{ED47F387-BA19-024E-9AFD-BD8DD17A88A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@K{"input":{"id":"hole16_par","label":"Hole #16"}}</t>
        </r>
        <r>
          <rPr>
            <sz val="10"/>
            <color rgb="FF000000"/>
            <rFont val="MS Sans Serif"/>
          </rPr>
          <t xml:space="preserve">
</t>
        </r>
      </text>
    </comment>
    <comment ref="F31" authorId="0" shapeId="0" xr:uid="{4804E9F4-E933-4B48-8752-0D7E368662C9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@K{"input":{"id":"hole16_strokeindex","label":"Hole #16"}}</t>
        </r>
        <r>
          <rPr>
            <sz val="10"/>
            <color rgb="FF000000"/>
            <rFont val="MS Sans Serif"/>
          </rPr>
          <t xml:space="preserve">
</t>
        </r>
      </text>
    </comment>
    <comment ref="L31" authorId="0" shapeId="0" xr:uid="{22A5C07D-AB6A-B449-992A-3A29F48C21AC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@K{"input":{"id":"hole16_playerA_grossscore","label":" "}}
</t>
        </r>
      </text>
    </comment>
    <comment ref="E32" authorId="0" shapeId="0" xr:uid="{CAF9554D-138D-7C47-B3A7-ABDBA76370D0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@K{"input":{"id":"hole17_par","label":"Hole #17"}}</t>
        </r>
        <r>
          <rPr>
            <sz val="10"/>
            <color rgb="FF000000"/>
            <rFont val="MS Sans Serif"/>
          </rPr>
          <t xml:space="preserve">
</t>
        </r>
      </text>
    </comment>
    <comment ref="F32" authorId="0" shapeId="0" xr:uid="{5EF37BDF-A4E7-D249-95ED-A17A5D313403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@K{"input":{"id":"hole17_strokeindex","label":"Hole #17"}}</t>
        </r>
        <r>
          <rPr>
            <sz val="10"/>
            <color rgb="FF000000"/>
            <rFont val="MS Sans Serif"/>
          </rPr>
          <t xml:space="preserve">
</t>
        </r>
      </text>
    </comment>
    <comment ref="L32" authorId="0" shapeId="0" xr:uid="{348AB4DB-B98B-754D-B2F4-E788A5295EFE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@K{"input":{"id":"hole17_playerA_grossscore","label":" "}}
</t>
        </r>
      </text>
    </comment>
    <comment ref="E33" authorId="0" shapeId="0" xr:uid="{C0555C7D-E330-4542-8320-87A44E27B0A1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@K{"input":{"id":"hole18_par","label":"Hole #18"}}</t>
        </r>
        <r>
          <rPr>
            <sz val="10"/>
            <color rgb="FF000000"/>
            <rFont val="MS Sans Serif"/>
          </rPr>
          <t xml:space="preserve">
</t>
        </r>
      </text>
    </comment>
    <comment ref="F33" authorId="0" shapeId="0" xr:uid="{DC7CA619-AAD7-8047-9D19-9F790C62AADE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@K{"input":{"id":"hole18_strokeindex","label":"Hole #18"}}</t>
        </r>
        <r>
          <rPr>
            <sz val="10"/>
            <color rgb="FF000000"/>
            <rFont val="MS Sans Serif"/>
          </rPr>
          <t xml:space="preserve">
</t>
        </r>
      </text>
    </comment>
    <comment ref="L33" authorId="0" shapeId="0" xr:uid="{C9AD25D2-E933-B743-9775-ACD85AB00665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 xml:space="preserve">@K{"input":{"id":"hole18_playerA_grossscore","label":" "}}
</t>
        </r>
      </text>
    </comment>
    <comment ref="P37" authorId="0" shapeId="0" xr:uid="{1DA6B8EF-A64E-D24B-9257-30B3449437CA}">
      <text>
        <r>
          <rPr>
            <b/>
            <sz val="10"/>
            <color rgb="FF000000"/>
            <rFont val="Tahoma"/>
            <family val="2"/>
            <charset val="238"/>
          </rPr>
          <t>Andy Abel: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MS Sans Serif"/>
          </rPr>
          <t>@K{"output":{"id":"stableford_playerA","label":"Stableford points"}}</t>
        </r>
        <r>
          <rPr>
            <sz val="10"/>
            <color rgb="FF000000"/>
            <rFont val="MS Sans Serif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32EF5F2B-8954-0343-8CF3-499D2C028594}">
      <text>
        <r>
          <rPr>
            <sz val="10"/>
            <color rgb="FF000000"/>
            <rFont val="Tahoma"/>
            <family val="2"/>
            <charset val="238"/>
          </rPr>
          <t>Define only on the first row of the option list.</t>
        </r>
      </text>
    </comment>
    <comment ref="B1" authorId="0" shapeId="0" xr:uid="{5BCAA276-365D-034D-B878-54D31FD5C9F7}">
      <text>
        <r>
          <rPr>
            <sz val="10.5"/>
            <color rgb="FF000000"/>
            <rFont val="Calibri"/>
            <family val="2"/>
            <scheme val="minor"/>
          </rPr>
          <t>Define only on the first row of the option list.</t>
        </r>
      </text>
    </comment>
    <comment ref="C1" authorId="0" shapeId="0" xr:uid="{CCA67104-FCCD-B146-A228-AA5B753D9CB6}">
      <text>
        <r>
          <rPr>
            <sz val="10"/>
            <color rgb="FF000000"/>
            <rFont val="Tahoma"/>
            <family val="2"/>
            <charset val="238"/>
          </rPr>
          <t xml:space="preserve">Enter one of following: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STRING - for text
</t>
        </r>
        <r>
          <rPr>
            <sz val="10"/>
            <color rgb="FF000000"/>
            <rFont val="Tahoma"/>
            <family val="2"/>
            <charset val="238"/>
          </rPr>
          <t xml:space="preserve">BOOLEAN - for TRUE/FALSE
</t>
        </r>
        <r>
          <rPr>
            <sz val="10"/>
            <color rgb="FF000000"/>
            <rFont val="Tahoma"/>
            <family val="2"/>
            <charset val="238"/>
          </rPr>
          <t xml:space="preserve">NUMERIC - for numbers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Define only on the first row of the option list.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37B052A7-DA3E-D446-A074-AB60E78514DB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B1" authorId="0" shapeId="0" xr:uid="{FC3777CE-E3D8-6C44-B61D-C08C0E3B8AF5}">
      <text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</text>
    </comment>
    <comment ref="C1" authorId="0" shapeId="0" xr:uid="{96ED64D3-4B0A-A24C-8E7F-F5E2C8486547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D1" authorId="0" shapeId="0" xr:uid="{4A0B8040-5796-6C4A-B785-3A079676F49D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1" authorId="0" shapeId="0" xr:uid="{AC74FAF5-BA06-174D-A726-F38D38B1113F}">
      <text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</text>
    </comment>
    <comment ref="F1" authorId="0" shapeId="0" xr:uid="{FC044E5F-D48F-154F-9682-F512A09C640A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H1" authorId="0" shapeId="0" xr:uid="{A1584608-29F3-2546-9CAA-FAB75FAA39C6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J1" authorId="0" shapeId="0" xr:uid="{F5E42629-7645-3A4F-8F8E-6B2B9CCA0A34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Overrides parameter label entered in cell tag (comment).</t>
        </r>
      </text>
    </comment>
    <comment ref="K1" authorId="0" shapeId="0" xr:uid="{5EB503A7-C697-DA49-8AD2-C084AB9DEDF1}">
      <text>
        <r>
          <rPr>
            <sz val="10"/>
            <color rgb="FF000000"/>
            <rFont val="Tahoma"/>
            <family val="2"/>
            <charset val="238"/>
          </rPr>
          <t xml:space="preserve">Text displayed under parameter field where user inputs data.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Can be left blank.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Overrides parameter label entered in cell tag (comment).</t>
        </r>
      </text>
    </comment>
    <comment ref="L1" authorId="0" shapeId="0" xr:uid="{E24941DC-27F0-834D-ADB6-CBBAA3630FDB}">
      <text>
        <r>
          <rPr>
            <sz val="10"/>
            <color rgb="FF000000"/>
            <rFont val="Tahoma"/>
            <family val="2"/>
            <charset val="238"/>
          </rPr>
          <t xml:space="preserve">Can be left blank when no option list assosiated with parameter.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Define option lists in def_index_filter worksheet.</t>
        </r>
      </text>
    </comment>
    <comment ref="O1" authorId="0" shapeId="0" xr:uid="{0AE42E7A-ED6C-4647-BAAA-92C7054A3B1C}">
      <text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P1" authorId="0" shapeId="0" xr:uid="{F2DE07A0-A33B-5C43-B42F-8CAD1B0DE051}">
      <text>
        <r>
          <rPr>
            <sz val="10"/>
            <color rgb="FF000000"/>
            <rFont val="Tahoma"/>
            <family val="2"/>
            <charset val="238"/>
          </rPr>
          <t>Required by default.</t>
        </r>
      </text>
    </comment>
    <comment ref="S1" authorId="0" shapeId="0" xr:uid="{74BC248D-F7CE-5E46-A5D1-1390D26D7C3E}">
      <text>
        <r>
          <rPr>
            <sz val="10"/>
            <color rgb="FF000000"/>
            <rFont val="Tahoma"/>
            <family val="2"/>
            <charset val="238"/>
          </rPr>
          <t>When blank, order as on this spreadsheet applied.</t>
        </r>
      </text>
    </comment>
    <comment ref="U1" authorId="0" shapeId="0" xr:uid="{5372378A-2101-1145-BFD5-9FCD4BBCB60C}">
      <text>
        <r>
          <rPr>
            <sz val="10"/>
            <color rgb="FF000000"/>
            <rFont val="Tahoma"/>
            <family val="2"/>
            <charset val="238"/>
          </rPr>
          <t xml:space="preserve">First value = Panel border color
</t>
        </r>
        <r>
          <rPr>
            <sz val="10"/>
            <color rgb="FF000000"/>
            <rFont val="Tahoma"/>
            <family val="2"/>
            <charset val="238"/>
          </rPr>
          <t xml:space="preserve">Second value = Panel text color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Values separated by space.
</t>
        </r>
        <r>
          <rPr>
            <sz val="10"/>
            <color rgb="FF000000"/>
            <rFont val="Tahoma"/>
            <family val="2"/>
            <charset val="238"/>
          </rPr>
          <t>Values in hex (e.g. #5AEC80) or RGB (e.g. 90,236,128)</t>
        </r>
      </text>
    </comment>
    <comment ref="Z1" authorId="0" shapeId="0" xr:uid="{011EC7E4-635D-7149-B649-A261ED9C7B5C}">
      <text>
        <r>
          <rPr>
            <sz val="10"/>
            <color rgb="FF000000"/>
            <rFont val="Tahoma"/>
            <family val="2"/>
            <charset val="238"/>
          </rPr>
          <t>Defined only on the row of the first parameter in panel.</t>
        </r>
      </text>
    </comment>
  </commentList>
</comments>
</file>

<file path=xl/sharedStrings.xml><?xml version="1.0" encoding="utf-8"?>
<sst xmlns="http://schemas.openxmlformats.org/spreadsheetml/2006/main" count="315" uniqueCount="177">
  <si>
    <t>Date</t>
  </si>
  <si>
    <t>Player A</t>
  </si>
  <si>
    <t>Player B</t>
  </si>
  <si>
    <t>DATE:&gt;&gt;</t>
  </si>
  <si>
    <t>Handicaps</t>
  </si>
  <si>
    <t>Hole</t>
  </si>
  <si>
    <t>Par</t>
  </si>
  <si>
    <t>Stroke Index</t>
  </si>
  <si>
    <t>HCP</t>
  </si>
  <si>
    <t>Gross Score</t>
  </si>
  <si>
    <t>S'ford Points</t>
  </si>
  <si>
    <t>Out</t>
  </si>
  <si>
    <t>OUT</t>
  </si>
  <si>
    <t>In</t>
  </si>
  <si>
    <t>IN</t>
  </si>
  <si>
    <t>Total</t>
  </si>
  <si>
    <t>Totals</t>
  </si>
  <si>
    <t>SCORE</t>
  </si>
  <si>
    <t>Nett</t>
  </si>
  <si>
    <t>NETT</t>
  </si>
  <si>
    <t>DATE</t>
  </si>
  <si>
    <t>NAME</t>
  </si>
  <si>
    <t>TOTAL SCORE</t>
  </si>
  <si>
    <t>NETT SCORE</t>
  </si>
  <si>
    <t>S'FORD POINTS</t>
  </si>
  <si>
    <t>No. of HOLES WON</t>
  </si>
  <si>
    <t>&lt;&lt;&lt;&lt;</t>
  </si>
  <si>
    <r>
      <t xml:space="preserve">Press to clear scores </t>
    </r>
    <r>
      <rPr>
        <b/>
        <sz val="10"/>
        <color indexed="10"/>
        <rFont val="MS Sans Serif"/>
        <family val="2"/>
      </rPr>
      <t>[Ctrl+D]</t>
    </r>
  </si>
  <si>
    <r>
      <t xml:space="preserve">Press to record Player A to database </t>
    </r>
    <r>
      <rPr>
        <b/>
        <sz val="10"/>
        <color indexed="10"/>
        <rFont val="MS Sans Serif"/>
        <family val="2"/>
      </rPr>
      <t>[Ctrl+A]</t>
    </r>
  </si>
  <si>
    <r>
      <t>Press to record Player B to database</t>
    </r>
    <r>
      <rPr>
        <b/>
        <sz val="10"/>
        <color indexed="10"/>
        <rFont val="MS Sans Serif"/>
        <family val="2"/>
      </rPr>
      <t xml:space="preserve"> [Ctrl+B]</t>
    </r>
  </si>
  <si>
    <t>H'cap</t>
  </si>
  <si>
    <t>Match</t>
  </si>
  <si>
    <t>Total Holes Won</t>
  </si>
  <si>
    <t>White Yards</t>
  </si>
  <si>
    <t>Yellow Yards</t>
  </si>
  <si>
    <t>QPQ</t>
  </si>
  <si>
    <t>((Adjusted Gross Score - Course Rating) x 113) / Slope Rating = Score Differential. Average the lowest score differentials according the USGA Chart Multiple this Average by 96% or .96 to find your Handicap.</t>
  </si>
  <si>
    <t>Adjusted Gross Score</t>
  </si>
  <si>
    <t>Course Rating</t>
  </si>
  <si>
    <t>Slope Rating</t>
  </si>
  <si>
    <t>Score Differential</t>
  </si>
  <si>
    <t>New Handicap (approx.)</t>
  </si>
  <si>
    <t>Based on excel by http://www.junipergreen.net/</t>
  </si>
  <si>
    <t>Player C</t>
  </si>
  <si>
    <t>Player D</t>
  </si>
  <si>
    <t>Golf Stableford Calculator</t>
  </si>
  <si>
    <t>hole1_par</t>
  </si>
  <si>
    <t>hole2_par</t>
  </si>
  <si>
    <t>hole3_par</t>
  </si>
  <si>
    <t>hole4_par</t>
  </si>
  <si>
    <t>hole5_par</t>
  </si>
  <si>
    <t>hole6_par</t>
  </si>
  <si>
    <t>hole7_par</t>
  </si>
  <si>
    <t>hole8_par</t>
  </si>
  <si>
    <t>hole9_par</t>
  </si>
  <si>
    <t>hole10_par</t>
  </si>
  <si>
    <t>hole11_par</t>
  </si>
  <si>
    <t>hole12_par</t>
  </si>
  <si>
    <t>hole13_par</t>
  </si>
  <si>
    <t>hole14_par</t>
  </si>
  <si>
    <t>hole15_par</t>
  </si>
  <si>
    <t>hole16_par</t>
  </si>
  <si>
    <t>hole17_par</t>
  </si>
  <si>
    <t>hole18_par</t>
  </si>
  <si>
    <t>hole1_strokeindex</t>
  </si>
  <si>
    <t>hole2_strokeindex</t>
  </si>
  <si>
    <t>hole3_strokeindex</t>
  </si>
  <si>
    <t>hole4_strokeindex</t>
  </si>
  <si>
    <t>hole5_strokeindex</t>
  </si>
  <si>
    <t>hole6_strokeindex</t>
  </si>
  <si>
    <t>hole7_strokeindex</t>
  </si>
  <si>
    <t>hole8_strokeindex</t>
  </si>
  <si>
    <t>hole9_strokeindex</t>
  </si>
  <si>
    <t>hole10_strokeindex</t>
  </si>
  <si>
    <t>hole11_strokeindex</t>
  </si>
  <si>
    <t>hole12_strokeindex</t>
  </si>
  <si>
    <t>hole13_strokeindex</t>
  </si>
  <si>
    <t>hole14_strokeindex</t>
  </si>
  <si>
    <t>hole15_strokeindex</t>
  </si>
  <si>
    <t>hole16_strokeindex</t>
  </si>
  <si>
    <t>hole17_strokeindex</t>
  </si>
  <si>
    <t>hole18_strokeindex</t>
  </si>
  <si>
    <t>hole1_playerA_grossscore</t>
  </si>
  <si>
    <t>hole2_playerA_grossscore</t>
  </si>
  <si>
    <t>hole3_playerA_grossscore</t>
  </si>
  <si>
    <t>hole4_playerA_grossscore</t>
  </si>
  <si>
    <t>hole5_playerA_grossscore</t>
  </si>
  <si>
    <t>hole6_playerA_grossscore</t>
  </si>
  <si>
    <t>hole7_playerA_grossscore</t>
  </si>
  <si>
    <t>hole8_playerA_grossscore</t>
  </si>
  <si>
    <t>hole9_playerA_grossscore</t>
  </si>
  <si>
    <t>hole10_playerA_grossscore</t>
  </si>
  <si>
    <t>hole11_playerA_grossscore</t>
  </si>
  <si>
    <t>hole12_playerA_grossscore</t>
  </si>
  <si>
    <t>hole13_playerA_grossscore</t>
  </si>
  <si>
    <t>hole14_playerA_grossscore</t>
  </si>
  <si>
    <t>hole15_playerA_grossscore</t>
  </si>
  <si>
    <t>hole16_playerA_grossscore</t>
  </si>
  <si>
    <t>hole17_playerA_grossscore</t>
  </si>
  <si>
    <t>hole18_playerA_grossscore</t>
  </si>
  <si>
    <t>golf_stableford</t>
  </si>
  <si>
    <t>Hole – par</t>
  </si>
  <si>
    <t>Hole – Index Stroke</t>
  </si>
  <si>
    <t>stableford_playerA</t>
  </si>
  <si>
    <t>Player A – Gross Score</t>
  </si>
  <si>
    <t>#48d09b</t>
  </si>
  <si>
    <t>Stableford Points</t>
  </si>
  <si>
    <t>hole_par</t>
  </si>
  <si>
    <t>Par of the hole</t>
  </si>
  <si>
    <t>i1</t>
  </si>
  <si>
    <t>i2</t>
  </si>
  <si>
    <t>i3</t>
  </si>
  <si>
    <t>hole_stroke_index</t>
  </si>
  <si>
    <t>Stroke Index of the hole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</si>
  <si>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</si>
  <si>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</si>
  <si>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</si>
  <si>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</si>
  <si>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</si>
  <si>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</si>
  <si>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</si>
  <si>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</si>
  <si>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</si>
  <si>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</si>
  <si>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</si>
  <si>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</si>
  <si>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</si>
  <si>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</si>
  <si>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</si>
  <si>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NUMERIC</t>
  </si>
  <si>
    <t>Player's gross score</t>
  </si>
  <si>
    <t>1 shot</t>
  </si>
  <si>
    <t>2 shots</t>
  </si>
  <si>
    <t>3 shots</t>
  </si>
  <si>
    <t>4 shots</t>
  </si>
  <si>
    <t>5 shots</t>
  </si>
  <si>
    <t>6 shots</t>
  </si>
  <si>
    <t>7 shots</t>
  </si>
  <si>
    <t>8 shots</t>
  </si>
  <si>
    <t>9 shots</t>
  </si>
  <si>
    <t>10 shots</t>
  </si>
  <si>
    <t>player_gross_score</t>
  </si>
  <si>
    <t>playerA_handicap</t>
  </si>
  <si>
    <t>Web calculator
ID*</t>
  </si>
  <si>
    <t>Web calculator
name*</t>
  </si>
  <si>
    <t>Web calculator
description*</t>
  </si>
  <si>
    <t>Web calculator
group</t>
  </si>
  <si>
    <t>Web calculator
icon</t>
  </si>
  <si>
    <t>Web calculator
icon color</t>
  </si>
  <si>
    <t>Web calculator
interface</t>
  </si>
  <si>
    <t>Web calculator
visible to roles</t>
  </si>
  <si>
    <t>Parameter
ID*</t>
  </si>
  <si>
    <t>Parameter
label</t>
  </si>
  <si>
    <t>Parameter
help</t>
  </si>
  <si>
    <t>Parameter
option list</t>
  </si>
  <si>
    <t>Parameter
default value*</t>
  </si>
  <si>
    <t>Parameter
protocol group label</t>
  </si>
  <si>
    <t>Parameter
protocol visibility</t>
  </si>
  <si>
    <t>Parameter
requirement</t>
  </si>
  <si>
    <t>Parameter
visible to roles</t>
  </si>
  <si>
    <t>Parameter
displayed on page*</t>
  </si>
  <si>
    <t>Parameter
order on page/protocol</t>
  </si>
  <si>
    <t>Parameter
panel label*</t>
  </si>
  <si>
    <t>Parameter
panel color</t>
  </si>
  <si>
    <t>Parameter
visibility</t>
  </si>
  <si>
    <t>Parameter
editability</t>
  </si>
  <si>
    <t>Parameter
label width
(1-12)</t>
  </si>
  <si>
    <t>Parameter
field width
(1-12)</t>
  </si>
  <si>
    <t>Parameter
panel width
(1-12)</t>
  </si>
  <si>
    <t>Option list
ID*</t>
  </si>
  <si>
    <t>Option list
name*</t>
  </si>
  <si>
    <t>Option list
value type*</t>
  </si>
  <si>
    <t>Option
ID*</t>
  </si>
  <si>
    <t>Option
calculation value*</t>
  </si>
  <si>
    <t>Option
display text*</t>
  </si>
  <si>
    <t>#18694a rgb(255,255,255)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</si>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</sst>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\-mmm"/>
    <numFmt numFmtId="165" formatCode="hh:mm\ AM/PM_)"/>
    <numFmt numFmtId="166" formatCode="0;\-0;;@"/>
  </numFmts>
  <fonts count="46">
    <font>
      <sz val="10"/>
      <name val="MS Sans Serif"/>
    </font>
    <font>
      <sz val="10"/>
      <name val="MS Sans Serif"/>
    </font>
    <font>
      <b/>
      <sz val="1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11"/>
      <name val="Arial"/>
      <family val="2"/>
    </font>
    <font>
      <sz val="11"/>
      <name val="MS Sans Serif"/>
    </font>
    <font>
      <sz val="12"/>
      <name val="MS Sans Serif"/>
    </font>
    <font>
      <b/>
      <sz val="10"/>
      <name val="MS Sans Serif"/>
      <family val="2"/>
    </font>
    <font>
      <b/>
      <sz val="12"/>
      <color indexed="12"/>
      <name val="Arial"/>
      <family val="2"/>
    </font>
    <font>
      <b/>
      <sz val="10"/>
      <name val="MS Sans Serif"/>
    </font>
    <font>
      <b/>
      <sz val="8"/>
      <name val="MS Sans Serif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11"/>
      <name val="MS Sans Serif"/>
    </font>
    <font>
      <b/>
      <sz val="11"/>
      <name val="MS Sans Serif"/>
      <family val="2"/>
    </font>
    <font>
      <b/>
      <sz val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MS Sans Serif"/>
    </font>
    <font>
      <sz val="11"/>
      <color indexed="18"/>
      <name val="Arial"/>
      <family val="2"/>
    </font>
    <font>
      <b/>
      <sz val="12"/>
      <color indexed="8"/>
      <name val="Arial"/>
      <family val="2"/>
    </font>
    <font>
      <sz val="12"/>
      <color indexed="18"/>
      <name val="Arial"/>
      <family val="2"/>
    </font>
    <font>
      <sz val="12"/>
      <color indexed="8"/>
      <name val="MS Sans Serif"/>
    </font>
    <font>
      <b/>
      <sz val="8"/>
      <color indexed="10"/>
      <name val="MS Sans Serif"/>
      <family val="2"/>
    </font>
    <font>
      <b/>
      <sz val="10"/>
      <color indexed="10"/>
      <name val="MS Sans Serif"/>
      <family val="2"/>
    </font>
    <font>
      <sz val="8"/>
      <color rgb="FF030303"/>
      <name val="Roboto"/>
    </font>
    <font>
      <sz val="10"/>
      <name val="Arial Bold"/>
      <charset val="238"/>
    </font>
    <font>
      <b/>
      <sz val="10"/>
      <name val="Arial Bold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MS Sans Serif"/>
    </font>
    <font>
      <b/>
      <sz val="10"/>
      <color rgb="FF5AEC80"/>
      <name val="Arial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EC80"/>
        <bgColor indexed="64"/>
      </patternFill>
    </fill>
    <fill>
      <patternFill patternType="solid">
        <fgColor theme="1"/>
        <bgColor indexed="29"/>
      </patternFill>
    </fill>
    <fill>
      <patternFill patternType="solid">
        <fgColor theme="1"/>
        <bgColor rgb="FFFF8080"/>
      </patternFill>
    </fill>
    <fill>
      <patternFill patternType="solid">
        <fgColor rgb="FF5AEC80"/>
        <bgColor indexed="29"/>
      </patternFill>
    </fill>
    <fill>
      <patternFill patternType="solid">
        <fgColor rgb="FF5AEC80"/>
        <bgColor indexed="26"/>
      </patternFill>
    </fill>
    <fill>
      <patternFill patternType="solid">
        <fgColor rgb="FF5AEC80"/>
        <bgColor indexed="49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indexed="64"/>
      </right>
      <top/>
      <bottom style="thin">
        <color rgb="FF333333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hair">
        <color indexed="8"/>
      </right>
      <top/>
      <bottom style="thin">
        <color indexed="59"/>
      </bottom>
      <diagonal/>
    </border>
    <border>
      <left style="hair">
        <color indexed="8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7" fillId="0" borderId="0"/>
  </cellStyleXfs>
  <cellXfs count="294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right" vertical="center"/>
    </xf>
    <xf numFmtId="18" fontId="1" fillId="2" borderId="2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Protection="1"/>
    <xf numFmtId="165" fontId="3" fillId="2" borderId="2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1" fillId="2" borderId="2" xfId="0" applyFont="1" applyFill="1" applyBorder="1" applyProtection="1">
      <protection hidden="1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1" fillId="2" borderId="5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left" vertical="center" shrinkToFit="1"/>
      <protection locked="0"/>
    </xf>
    <xf numFmtId="164" fontId="4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/>
    <xf numFmtId="0" fontId="4" fillId="2" borderId="0" xfId="0" applyFont="1" applyFill="1" applyBorder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2" borderId="5" xfId="0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16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12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Protection="1">
      <protection locked="0"/>
    </xf>
    <xf numFmtId="0" fontId="0" fillId="2" borderId="0" xfId="0" applyFill="1" applyBorder="1" applyAlignment="1" applyProtection="1"/>
    <xf numFmtId="0" fontId="12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left" vertical="center"/>
    </xf>
    <xf numFmtId="0" fontId="16" fillId="2" borderId="0" xfId="0" quotePrefix="1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vertical="center"/>
    </xf>
    <xf numFmtId="0" fontId="0" fillId="2" borderId="13" xfId="0" applyFill="1" applyBorder="1" applyProtection="1"/>
    <xf numFmtId="0" fontId="19" fillId="4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0" fontId="14" fillId="5" borderId="15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/>
    </xf>
    <xf numFmtId="0" fontId="22" fillId="0" borderId="12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2" fillId="6" borderId="12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/>
    </xf>
    <xf numFmtId="0" fontId="21" fillId="6" borderId="17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Protection="1"/>
    <xf numFmtId="0" fontId="21" fillId="6" borderId="16" xfId="0" applyFont="1" applyFill="1" applyBorder="1" applyAlignment="1" applyProtection="1">
      <alignment horizontal="center" vertical="center"/>
    </xf>
    <xf numFmtId="0" fontId="21" fillId="7" borderId="16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2" fillId="2" borderId="0" xfId="0" applyNumberFormat="1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1" fillId="2" borderId="20" xfId="0" applyFont="1" applyFill="1" applyBorder="1" applyAlignment="1" applyProtection="1">
      <alignment horizontal="center" vertical="center"/>
    </xf>
    <xf numFmtId="0" fontId="21" fillId="2" borderId="21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/>
      <protection locked="0"/>
    </xf>
    <xf numFmtId="0" fontId="12" fillId="5" borderId="15" xfId="0" applyFont="1" applyFill="1" applyBorder="1" applyAlignment="1" applyProtection="1">
      <alignment horizontal="center"/>
      <protection locked="0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15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</xf>
    <xf numFmtId="0" fontId="28" fillId="6" borderId="15" xfId="0" applyFont="1" applyFill="1" applyBorder="1" applyAlignment="1" applyProtection="1">
      <alignment horizontal="center" vertical="center"/>
    </xf>
    <xf numFmtId="0" fontId="28" fillId="7" borderId="15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/>
    </xf>
    <xf numFmtId="0" fontId="0" fillId="2" borderId="0" xfId="0" applyFill="1" applyAlignment="1">
      <alignment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15" fillId="2" borderId="22" xfId="0" applyNumberFormat="1" applyFont="1" applyFill="1" applyBorder="1" applyAlignment="1" applyProtection="1">
      <alignment horizontal="center" vertical="center"/>
    </xf>
    <xf numFmtId="0" fontId="28" fillId="2" borderId="23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28" fillId="3" borderId="16" xfId="0" applyFont="1" applyFill="1" applyBorder="1" applyAlignment="1" applyProtection="1">
      <alignment horizontal="center" vertical="center"/>
    </xf>
    <xf numFmtId="0" fontId="28" fillId="6" borderId="17" xfId="0" applyFont="1" applyFill="1" applyBorder="1" applyAlignment="1" applyProtection="1">
      <alignment horizontal="center" vertical="center"/>
    </xf>
    <xf numFmtId="0" fontId="28" fillId="7" borderId="21" xfId="0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28" fillId="2" borderId="19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Protection="1"/>
    <xf numFmtId="0" fontId="25" fillId="0" borderId="0" xfId="0" applyFont="1" applyFill="1" applyBorder="1" applyProtection="1"/>
    <xf numFmtId="0" fontId="21" fillId="0" borderId="0" xfId="0" applyFont="1" applyFill="1" applyBorder="1" applyProtection="1"/>
    <xf numFmtId="0" fontId="30" fillId="2" borderId="23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30" fillId="2" borderId="0" xfId="0" applyFont="1" applyFill="1" applyBorder="1" applyProtection="1"/>
    <xf numFmtId="0" fontId="7" fillId="0" borderId="15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Protection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9" fillId="2" borderId="4" xfId="0" applyFont="1" applyFill="1" applyBorder="1" applyProtection="1"/>
    <xf numFmtId="0" fontId="19" fillId="2" borderId="0" xfId="0" applyFont="1" applyFill="1" applyBorder="1" applyProtection="1"/>
    <xf numFmtId="0" fontId="7" fillId="2" borderId="0" xfId="0" applyFont="1" applyFill="1" applyBorder="1" applyProtection="1"/>
    <xf numFmtId="0" fontId="23" fillId="0" borderId="0" xfId="0" applyFont="1" applyBorder="1" applyAlignment="1" applyProtection="1">
      <alignment horizontal="center" vertical="center"/>
    </xf>
    <xf numFmtId="0" fontId="0" fillId="2" borderId="4" xfId="0" applyFill="1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center" vertical="center"/>
    </xf>
    <xf numFmtId="0" fontId="0" fillId="2" borderId="4" xfId="0" applyFill="1" applyBorder="1" applyProtection="1">
      <protection hidden="1"/>
    </xf>
    <xf numFmtId="0" fontId="34" fillId="2" borderId="0" xfId="0" applyFont="1" applyFill="1" applyBorder="1" applyProtection="1">
      <protection hidden="1"/>
    </xf>
    <xf numFmtId="0" fontId="19" fillId="2" borderId="0" xfId="0" applyFont="1" applyFill="1" applyBorder="1" applyAlignment="1" applyProtection="1">
      <alignment horizontal="right" vertical="center"/>
    </xf>
    <xf numFmtId="0" fontId="31" fillId="4" borderId="12" xfId="0" applyFont="1" applyFill="1" applyBorder="1" applyAlignment="1" applyProtection="1">
      <alignment horizontal="center" vertical="center"/>
      <protection hidden="1"/>
    </xf>
    <xf numFmtId="0" fontId="0" fillId="2" borderId="25" xfId="0" applyFill="1" applyBorder="1" applyProtection="1"/>
    <xf numFmtId="0" fontId="0" fillId="2" borderId="26" xfId="0" applyFill="1" applyBorder="1" applyProtection="1"/>
    <xf numFmtId="0" fontId="23" fillId="2" borderId="26" xfId="0" applyFont="1" applyFill="1" applyBorder="1" applyAlignment="1" applyProtection="1">
      <alignment horizontal="center" vertical="center"/>
    </xf>
    <xf numFmtId="0" fontId="23" fillId="2" borderId="26" xfId="0" applyFont="1" applyFill="1" applyBorder="1" applyProtection="1"/>
    <xf numFmtId="0" fontId="23" fillId="2" borderId="27" xfId="0" applyFont="1" applyFill="1" applyBorder="1" applyProtection="1"/>
    <xf numFmtId="166" fontId="0" fillId="2" borderId="0" xfId="0" applyNumberFormat="1" applyFill="1" applyAlignment="1" applyProtection="1">
      <alignment wrapText="1"/>
    </xf>
    <xf numFmtId="166" fontId="22" fillId="2" borderId="0" xfId="0" applyNumberFormat="1" applyFont="1" applyFill="1" applyBorder="1" applyAlignment="1" applyProtection="1">
      <alignment horizontal="center" vertical="center" wrapText="1"/>
    </xf>
    <xf numFmtId="166" fontId="0" fillId="2" borderId="0" xfId="0" applyNumberFormat="1" applyFill="1" applyBorder="1" applyAlignment="1" applyProtection="1">
      <alignment wrapText="1"/>
    </xf>
    <xf numFmtId="166" fontId="21" fillId="2" borderId="0" xfId="0" applyNumberFormat="1" applyFont="1" applyFill="1" applyBorder="1" applyAlignment="1" applyProtection="1">
      <alignment horizontal="center" wrapText="1"/>
    </xf>
    <xf numFmtId="166" fontId="21" fillId="2" borderId="0" xfId="0" applyNumberFormat="1" applyFont="1" applyFill="1" applyBorder="1" applyAlignment="1" applyProtection="1">
      <alignment horizontal="center" vertical="center" wrapText="1"/>
    </xf>
    <xf numFmtId="166" fontId="23" fillId="2" borderId="0" xfId="0" applyNumberFormat="1" applyFont="1" applyFill="1" applyBorder="1" applyAlignment="1" applyProtection="1">
      <alignment wrapText="1"/>
    </xf>
    <xf numFmtId="0" fontId="10" fillId="2" borderId="0" xfId="0" applyFont="1" applyFill="1" applyAlignment="1" applyProtection="1">
      <alignment horizontal="right"/>
    </xf>
    <xf numFmtId="0" fontId="10" fillId="2" borderId="0" xfId="0" applyFont="1" applyFill="1" applyProtection="1"/>
    <xf numFmtId="0" fontId="0" fillId="2" borderId="0" xfId="0" applyFill="1" applyAlignment="1" applyProtection="1">
      <alignment horizontal="center"/>
    </xf>
    <xf numFmtId="164" fontId="0" fillId="2" borderId="15" xfId="0" applyNumberFormat="1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0" xfId="0" applyFill="1" applyBorder="1"/>
    <xf numFmtId="0" fontId="10" fillId="4" borderId="1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15" fontId="10" fillId="11" borderId="15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/>
    <xf numFmtId="0" fontId="10" fillId="2" borderId="0" xfId="0" applyFont="1" applyFill="1" applyAlignment="1">
      <alignment horizontal="right" vertical="top"/>
    </xf>
    <xf numFmtId="0" fontId="0" fillId="6" borderId="0" xfId="0" applyFill="1"/>
    <xf numFmtId="0" fontId="15" fillId="0" borderId="12" xfId="0" applyNumberFormat="1" applyFont="1" applyFill="1" applyBorder="1" applyAlignment="1" applyProtection="1">
      <alignment horizontal="center" vertical="center"/>
      <protection hidden="1"/>
    </xf>
    <xf numFmtId="0" fontId="30" fillId="3" borderId="16" xfId="0" applyFont="1" applyFill="1" applyBorder="1" applyAlignment="1" applyProtection="1">
      <alignment horizontal="center" vertical="center"/>
      <protection hidden="1"/>
    </xf>
    <xf numFmtId="0" fontId="30" fillId="6" borderId="17" xfId="0" applyFont="1" applyFill="1" applyBorder="1" applyAlignment="1" applyProtection="1">
      <alignment horizontal="center" vertical="center"/>
      <protection hidden="1"/>
    </xf>
    <xf numFmtId="0" fontId="30" fillId="7" borderId="2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Protection="1">
      <protection hidden="1"/>
    </xf>
    <xf numFmtId="0" fontId="22" fillId="2" borderId="28" xfId="0" applyNumberFormat="1" applyFont="1" applyFill="1" applyBorder="1" applyAlignment="1" applyProtection="1">
      <alignment horizontal="center" vertical="center"/>
      <protection hidden="1"/>
    </xf>
    <xf numFmtId="0" fontId="21" fillId="2" borderId="17" xfId="0" applyFont="1" applyFill="1" applyBorder="1" applyAlignment="1" applyProtection="1">
      <alignment horizontal="center" vertical="center"/>
      <protection hidden="1"/>
    </xf>
    <xf numFmtId="0" fontId="22" fillId="0" borderId="28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31" fillId="6" borderId="12" xfId="0" applyNumberFormat="1" applyFont="1" applyFill="1" applyBorder="1" applyAlignment="1" applyProtection="1">
      <alignment horizontal="center" vertical="center"/>
      <protection hidden="1"/>
    </xf>
    <xf numFmtId="0" fontId="32" fillId="3" borderId="16" xfId="0" applyFont="1" applyFill="1" applyBorder="1" applyAlignment="1" applyProtection="1">
      <alignment horizontal="center" vertical="center"/>
      <protection hidden="1"/>
    </xf>
    <xf numFmtId="0" fontId="32" fillId="6" borderId="17" xfId="0" applyFont="1" applyFill="1" applyBorder="1" applyAlignment="1" applyProtection="1">
      <alignment horizontal="center" vertical="center"/>
      <protection hidden="1"/>
    </xf>
    <xf numFmtId="0" fontId="32" fillId="7" borderId="21" xfId="0" applyFont="1" applyFill="1" applyBorder="1" applyAlignment="1" applyProtection="1">
      <alignment horizontal="center" vertical="center"/>
      <protection hidden="1"/>
    </xf>
    <xf numFmtId="0" fontId="4" fillId="8" borderId="12" xfId="1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2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31" fillId="7" borderId="12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33" fillId="2" borderId="0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23" fillId="2" borderId="5" xfId="0" applyFont="1" applyFill="1" applyBorder="1" applyProtection="1">
      <protection hidden="1"/>
    </xf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 applyBorder="1" applyAlignment="1" applyProtection="1">
      <alignment horizontal="right" vertical="center"/>
    </xf>
    <xf numFmtId="0" fontId="21" fillId="3" borderId="29" xfId="0" applyFont="1" applyFill="1" applyBorder="1" applyAlignment="1" applyProtection="1">
      <alignment horizontal="center" vertical="center"/>
    </xf>
    <xf numFmtId="0" fontId="0" fillId="12" borderId="0" xfId="0" applyFill="1" applyBorder="1" applyProtection="1"/>
    <xf numFmtId="0" fontId="22" fillId="12" borderId="0" xfId="0" applyFont="1" applyFill="1" applyBorder="1" applyAlignment="1" applyProtection="1">
      <alignment horizontal="center"/>
    </xf>
    <xf numFmtId="0" fontId="21" fillId="12" borderId="0" xfId="0" applyFont="1" applyFill="1" applyBorder="1" applyAlignment="1" applyProtection="1">
      <alignment horizontal="center"/>
    </xf>
    <xf numFmtId="0" fontId="9" fillId="12" borderId="0" xfId="0" applyFont="1" applyFill="1" applyBorder="1" applyAlignment="1" applyProtection="1">
      <alignment horizontal="left"/>
      <protection locked="0"/>
    </xf>
    <xf numFmtId="0" fontId="0" fillId="12" borderId="0" xfId="0" applyFill="1"/>
    <xf numFmtId="0" fontId="9" fillId="12" borderId="0" xfId="0" applyFont="1" applyFill="1" applyBorder="1" applyProtection="1">
      <protection hidden="1"/>
    </xf>
    <xf numFmtId="0" fontId="0" fillId="12" borderId="0" xfId="0" applyFill="1" applyBorder="1" applyProtection="1">
      <protection hidden="1"/>
    </xf>
    <xf numFmtId="0" fontId="23" fillId="2" borderId="5" xfId="0" applyFont="1" applyFill="1" applyBorder="1" applyProtection="1"/>
    <xf numFmtId="0" fontId="23" fillId="2" borderId="15" xfId="0" applyFon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23" fillId="2" borderId="2" xfId="0" applyFont="1" applyFill="1" applyBorder="1" applyAlignment="1" applyProtection="1">
      <alignment horizontal="center" vertical="center"/>
    </xf>
    <xf numFmtId="0" fontId="23" fillId="2" borderId="2" xfId="0" applyFont="1" applyFill="1" applyBorder="1" applyProtection="1"/>
    <xf numFmtId="0" fontId="23" fillId="2" borderId="3" xfId="0" applyFont="1" applyFill="1" applyBorder="1" applyProtection="1"/>
    <xf numFmtId="0" fontId="36" fillId="0" borderId="0" xfId="0" applyFont="1"/>
    <xf numFmtId="0" fontId="37" fillId="2" borderId="0" xfId="0" applyFont="1" applyFill="1" applyBorder="1" applyAlignment="1" applyProtection="1">
      <alignment horizontal="right"/>
    </xf>
    <xf numFmtId="0" fontId="38" fillId="2" borderId="0" xfId="0" applyFont="1" applyFill="1" applyBorder="1" applyAlignment="1" applyProtection="1">
      <alignment horizontal="right"/>
    </xf>
    <xf numFmtId="0" fontId="27" fillId="2" borderId="0" xfId="0" applyFont="1" applyFill="1" applyBorder="1" applyAlignment="1" applyProtection="1">
      <alignment horizontal="right"/>
    </xf>
    <xf numFmtId="0" fontId="0" fillId="0" borderId="4" xfId="0" applyBorder="1"/>
    <xf numFmtId="0" fontId="5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Protection="1"/>
    <xf numFmtId="0" fontId="29" fillId="0" borderId="5" xfId="0" applyFont="1" applyBorder="1" applyProtection="1"/>
    <xf numFmtId="0" fontId="29" fillId="2" borderId="5" xfId="0" applyFont="1" applyFill="1" applyBorder="1" applyProtection="1"/>
    <xf numFmtId="0" fontId="29" fillId="0" borderId="5" xfId="0" applyFont="1" applyBorder="1" applyProtection="1">
      <protection hidden="1"/>
    </xf>
    <xf numFmtId="0" fontId="33" fillId="0" borderId="5" xfId="0" applyFont="1" applyBorder="1" applyProtection="1">
      <protection hidden="1"/>
    </xf>
    <xf numFmtId="0" fontId="33" fillId="2" borderId="5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18" fontId="6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0" fillId="2" borderId="3" xfId="0" applyFill="1" applyBorder="1"/>
    <xf numFmtId="0" fontId="0" fillId="2" borderId="5" xfId="0" applyFill="1" applyBorder="1"/>
    <xf numFmtId="0" fontId="0" fillId="2" borderId="27" xfId="0" applyFill="1" applyBorder="1"/>
    <xf numFmtId="0" fontId="14" fillId="2" borderId="30" xfId="0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4" fillId="12" borderId="1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/>
    <xf numFmtId="0" fontId="0" fillId="12" borderId="4" xfId="0" applyFill="1" applyBorder="1"/>
    <xf numFmtId="0" fontId="12" fillId="2" borderId="4" xfId="0" applyFont="1" applyFill="1" applyBorder="1" applyAlignment="1" applyProtection="1">
      <alignment horizontal="center"/>
    </xf>
    <xf numFmtId="0" fontId="0" fillId="0" borderId="4" xfId="0" applyBorder="1" applyAlignment="1" applyProtection="1"/>
    <xf numFmtId="0" fontId="12" fillId="2" borderId="4" xfId="0" applyFont="1" applyFill="1" applyBorder="1" applyProtection="1"/>
    <xf numFmtId="0" fontId="22" fillId="2" borderId="4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  <protection locked="0"/>
    </xf>
    <xf numFmtId="0" fontId="15" fillId="2" borderId="31" xfId="0" applyNumberFormat="1" applyFont="1" applyFill="1" applyBorder="1" applyAlignment="1" applyProtection="1">
      <alignment horizontal="center" vertical="center"/>
    </xf>
    <xf numFmtId="0" fontId="15" fillId="2" borderId="32" xfId="0" applyNumberFormat="1" applyFont="1" applyFill="1" applyBorder="1" applyAlignment="1" applyProtection="1">
      <alignment horizontal="center" vertical="center"/>
    </xf>
    <xf numFmtId="0" fontId="22" fillId="2" borderId="33" xfId="0" applyNumberFormat="1" applyFont="1" applyFill="1" applyBorder="1" applyAlignment="1" applyProtection="1">
      <alignment horizontal="center" vertical="center"/>
      <protection hidden="1"/>
    </xf>
    <xf numFmtId="0" fontId="22" fillId="2" borderId="4" xfId="0" applyNumberFormat="1" applyFont="1" applyFill="1" applyBorder="1" applyAlignment="1" applyProtection="1">
      <alignment horizontal="center" vertical="center"/>
      <protection hidden="1"/>
    </xf>
    <xf numFmtId="0" fontId="33" fillId="2" borderId="4" xfId="0" applyFont="1" applyFill="1" applyBorder="1" applyProtection="1">
      <protection hidden="1"/>
    </xf>
    <xf numFmtId="0" fontId="23" fillId="2" borderId="25" xfId="0" applyFont="1" applyFill="1" applyBorder="1" applyProtection="1"/>
    <xf numFmtId="0" fontId="23" fillId="2" borderId="1" xfId="0" applyFont="1" applyFill="1" applyBorder="1" applyProtection="1"/>
    <xf numFmtId="0" fontId="23" fillId="2" borderId="4" xfId="0" applyFont="1" applyFill="1" applyBorder="1" applyProtection="1"/>
    <xf numFmtId="0" fontId="23" fillId="2" borderId="14" xfId="0" applyFont="1" applyFill="1" applyBorder="1" applyProtection="1"/>
    <xf numFmtId="0" fontId="0" fillId="0" borderId="13" xfId="0" applyBorder="1"/>
    <xf numFmtId="0" fontId="0" fillId="0" borderId="13" xfId="0" applyNumberFormat="1" applyBorder="1"/>
    <xf numFmtId="0" fontId="0" fillId="0" borderId="0" xfId="0" applyFill="1" applyBorder="1"/>
    <xf numFmtId="0" fontId="0" fillId="0" borderId="0" xfId="0" applyNumberFormat="1" applyFill="1" applyBorder="1"/>
    <xf numFmtId="0" fontId="0" fillId="0" borderId="13" xfId="0" applyFill="1" applyBorder="1"/>
    <xf numFmtId="0" fontId="0" fillId="0" borderId="13" xfId="0" applyNumberFormat="1" applyFill="1" applyBorder="1"/>
    <xf numFmtId="0" fontId="42" fillId="14" borderId="34" xfId="0" applyFont="1" applyFill="1" applyBorder="1" applyAlignment="1">
      <alignment horizontal="center" vertical="center" wrapText="1"/>
    </xf>
    <xf numFmtId="0" fontId="42" fillId="14" borderId="35" xfId="0" applyFont="1" applyFill="1" applyBorder="1" applyAlignment="1">
      <alignment horizontal="center" vertical="center" wrapText="1"/>
    </xf>
    <xf numFmtId="0" fontId="42" fillId="15" borderId="36" xfId="0" applyFont="1" applyFill="1" applyBorder="1" applyAlignment="1">
      <alignment horizontal="center" vertical="center" wrapText="1"/>
    </xf>
    <xf numFmtId="0" fontId="42" fillId="15" borderId="37" xfId="0" applyFont="1" applyFill="1" applyBorder="1" applyAlignment="1">
      <alignment horizontal="center" vertical="center" wrapText="1"/>
    </xf>
    <xf numFmtId="0" fontId="19" fillId="16" borderId="34" xfId="0" applyFont="1" applyFill="1" applyBorder="1" applyAlignment="1">
      <alignment horizontal="center" vertical="center" wrapText="1"/>
    </xf>
    <xf numFmtId="0" fontId="19" fillId="16" borderId="35" xfId="0" applyFont="1" applyFill="1" applyBorder="1" applyAlignment="1">
      <alignment horizontal="center" vertical="center" wrapText="1"/>
    </xf>
    <xf numFmtId="0" fontId="19" fillId="17" borderId="34" xfId="0" applyFont="1" applyFill="1" applyBorder="1" applyAlignment="1">
      <alignment horizontal="center" vertical="center" wrapText="1"/>
    </xf>
    <xf numFmtId="0" fontId="19" fillId="17" borderId="38" xfId="0" applyFont="1" applyFill="1" applyBorder="1" applyAlignment="1">
      <alignment horizontal="center" vertical="center" wrapText="1"/>
    </xf>
    <xf numFmtId="0" fontId="19" fillId="17" borderId="39" xfId="0" applyFont="1" applyFill="1" applyBorder="1" applyAlignment="1">
      <alignment horizontal="center" vertical="center" wrapText="1"/>
    </xf>
    <xf numFmtId="0" fontId="19" fillId="13" borderId="38" xfId="0" applyFont="1" applyFill="1" applyBorder="1" applyAlignment="1">
      <alignment horizontal="center" vertical="center" wrapText="1"/>
    </xf>
    <xf numFmtId="0" fontId="19" fillId="13" borderId="39" xfId="0" applyFont="1" applyFill="1" applyBorder="1" applyAlignment="1">
      <alignment horizontal="center" vertical="center" wrapText="1"/>
    </xf>
    <xf numFmtId="0" fontId="19" fillId="13" borderId="40" xfId="0" applyFont="1" applyFill="1" applyBorder="1" applyAlignment="1">
      <alignment horizontal="center" vertical="center" wrapText="1"/>
    </xf>
    <xf numFmtId="0" fontId="19" fillId="13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0" borderId="34" xfId="0" applyFont="1" applyBorder="1"/>
    <xf numFmtId="0" fontId="19" fillId="0" borderId="39" xfId="2" applyFont="1" applyBorder="1"/>
    <xf numFmtId="0" fontId="0" fillId="0" borderId="42" xfId="0" applyBorder="1"/>
    <xf numFmtId="0" fontId="0" fillId="0" borderId="42" xfId="0" applyFill="1" applyBorder="1"/>
    <xf numFmtId="0" fontId="42" fillId="14" borderId="13" xfId="0" applyFont="1" applyFill="1" applyBorder="1" applyAlignment="1">
      <alignment horizontal="center" vertical="center" wrapText="1"/>
    </xf>
    <xf numFmtId="0" fontId="19" fillId="16" borderId="13" xfId="0" applyFont="1" applyFill="1" applyBorder="1" applyAlignment="1">
      <alignment horizontal="center" vertical="center" wrapText="1"/>
    </xf>
    <xf numFmtId="0" fontId="19" fillId="16" borderId="4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40">
    <dxf>
      <font>
        <b val="0"/>
        <condense val="0"/>
        <extend val="0"/>
        <sz val="12"/>
        <color indexed="17"/>
      </font>
      <fill>
        <patternFill patternType="solid">
          <fgColor indexed="27"/>
          <bgColor indexed="42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5AE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50800</xdr:colOff>
      <xdr:row>8</xdr:row>
      <xdr:rowOff>12700</xdr:rowOff>
    </xdr:from>
    <xdr:to>
      <xdr:col>41</xdr:col>
      <xdr:colOff>215900</xdr:colOff>
      <xdr:row>8</xdr:row>
      <xdr:rowOff>152400</xdr:rowOff>
    </xdr:to>
    <xdr:sp macro="[0]!Clear_Scorecard" textlink="">
      <xdr:nvSpPr>
        <xdr:cNvPr id="1026" name="Rectangle 2">
          <a:extLst>
            <a:ext uri="{FF2B5EF4-FFF2-40B4-BE49-F238E27FC236}">
              <a16:creationId xmlns:a16="http://schemas.microsoft.com/office/drawing/2014/main" id="{A01E91D3-1C6E-614A-AE52-9BD9E9510602}"/>
            </a:ext>
          </a:extLst>
        </xdr:cNvPr>
        <xdr:cNvSpPr>
          <a:spLocks noChangeArrowheads="1"/>
        </xdr:cNvSpPr>
      </xdr:nvSpPr>
      <xdr:spPr bwMode="auto">
        <a:xfrm>
          <a:off x="5334000" y="1358900"/>
          <a:ext cx="165100" cy="13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41</xdr:col>
      <xdr:colOff>50800</xdr:colOff>
      <xdr:row>34</xdr:row>
      <xdr:rowOff>12700</xdr:rowOff>
    </xdr:from>
    <xdr:to>
      <xdr:col>41</xdr:col>
      <xdr:colOff>215900</xdr:colOff>
      <xdr:row>34</xdr:row>
      <xdr:rowOff>152400</xdr:rowOff>
    </xdr:to>
    <xdr:sp macro="[0]!Clear_Scorecard" textlink="">
      <xdr:nvSpPr>
        <xdr:cNvPr id="1027" name="Rectangle 3">
          <a:extLst>
            <a:ext uri="{FF2B5EF4-FFF2-40B4-BE49-F238E27FC236}">
              <a16:creationId xmlns:a16="http://schemas.microsoft.com/office/drawing/2014/main" id="{8AC11380-1266-8746-85B9-03F270365DA4}"/>
            </a:ext>
          </a:extLst>
        </xdr:cNvPr>
        <xdr:cNvSpPr>
          <a:spLocks noChangeArrowheads="1"/>
        </xdr:cNvSpPr>
      </xdr:nvSpPr>
      <xdr:spPr bwMode="auto">
        <a:xfrm>
          <a:off x="5334000" y="6489700"/>
          <a:ext cx="165100" cy="13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50800</xdr:colOff>
      <xdr:row>36</xdr:row>
      <xdr:rowOff>12700</xdr:rowOff>
    </xdr:from>
    <xdr:to>
      <xdr:col>41</xdr:col>
      <xdr:colOff>215900</xdr:colOff>
      <xdr:row>36</xdr:row>
      <xdr:rowOff>152400</xdr:rowOff>
    </xdr:to>
    <xdr:sp macro="[0]!Clear_Scorecard" textlink="">
      <xdr:nvSpPr>
        <xdr:cNvPr id="1028" name="Rectangle 4">
          <a:extLst>
            <a:ext uri="{FF2B5EF4-FFF2-40B4-BE49-F238E27FC236}">
              <a16:creationId xmlns:a16="http://schemas.microsoft.com/office/drawing/2014/main" id="{FD7F9802-0CD5-2E4E-A91C-125C409BB0D5}"/>
            </a:ext>
          </a:extLst>
        </xdr:cNvPr>
        <xdr:cNvSpPr>
          <a:spLocks noChangeArrowheads="1"/>
        </xdr:cNvSpPr>
      </xdr:nvSpPr>
      <xdr:spPr bwMode="auto">
        <a:xfrm>
          <a:off x="5334000" y="6819900"/>
          <a:ext cx="165100" cy="13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50800</xdr:colOff>
      <xdr:row>34</xdr:row>
      <xdr:rowOff>12700</xdr:rowOff>
    </xdr:from>
    <xdr:to>
      <xdr:col>41</xdr:col>
      <xdr:colOff>215900</xdr:colOff>
      <xdr:row>34</xdr:row>
      <xdr:rowOff>152400</xdr:rowOff>
    </xdr:to>
    <xdr:sp macro="[0]!PlayerA" textlink="">
      <xdr:nvSpPr>
        <xdr:cNvPr id="1029" name="Rectangle 5">
          <a:extLst>
            <a:ext uri="{FF2B5EF4-FFF2-40B4-BE49-F238E27FC236}">
              <a16:creationId xmlns:a16="http://schemas.microsoft.com/office/drawing/2014/main" id="{A4283D2D-FB29-4842-BAE9-25AB76489BCE}"/>
            </a:ext>
          </a:extLst>
        </xdr:cNvPr>
        <xdr:cNvSpPr>
          <a:spLocks noChangeArrowheads="1"/>
        </xdr:cNvSpPr>
      </xdr:nvSpPr>
      <xdr:spPr bwMode="auto">
        <a:xfrm>
          <a:off x="5334000" y="6489700"/>
          <a:ext cx="165100" cy="13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41</xdr:col>
      <xdr:colOff>50800</xdr:colOff>
      <xdr:row>36</xdr:row>
      <xdr:rowOff>12700</xdr:rowOff>
    </xdr:from>
    <xdr:to>
      <xdr:col>41</xdr:col>
      <xdr:colOff>215900</xdr:colOff>
      <xdr:row>36</xdr:row>
      <xdr:rowOff>152400</xdr:rowOff>
    </xdr:to>
    <xdr:sp macro="[0]!PlayerB" textlink="">
      <xdr:nvSpPr>
        <xdr:cNvPr id="1030" name="Rectangle 6">
          <a:extLst>
            <a:ext uri="{FF2B5EF4-FFF2-40B4-BE49-F238E27FC236}">
              <a16:creationId xmlns:a16="http://schemas.microsoft.com/office/drawing/2014/main" id="{51AE562B-5AE4-CD47-85C7-0A6A8B74221E}"/>
            </a:ext>
          </a:extLst>
        </xdr:cNvPr>
        <xdr:cNvSpPr>
          <a:spLocks noChangeArrowheads="1"/>
        </xdr:cNvSpPr>
      </xdr:nvSpPr>
      <xdr:spPr bwMode="auto">
        <a:xfrm>
          <a:off x="5334000" y="6819900"/>
          <a:ext cx="165100" cy="13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0</xdr:row>
      <xdr:rowOff>139700</xdr:rowOff>
    </xdr:from>
    <xdr:to>
      <xdr:col>14</xdr:col>
      <xdr:colOff>228600</xdr:colOff>
      <xdr:row>31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5B67D032-9045-454E-A7E3-6469EA828930}"/>
            </a:ext>
          </a:extLst>
        </xdr:cNvPr>
        <xdr:cNvSpPr txBox="1">
          <a:spLocks noChangeArrowheads="1"/>
        </xdr:cNvSpPr>
      </xdr:nvSpPr>
      <xdr:spPr bwMode="auto">
        <a:xfrm>
          <a:off x="469900" y="139700"/>
          <a:ext cx="7759700" cy="4978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MS Sans Serif" pitchFamily="2" charset="0"/>
            </a:rPr>
            <a:t>USING THE SCORECARD</a:t>
          </a: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If required, enter Course Name, Competition, Date and Players details.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The PAR and STROKE INDEX </a:t>
          </a:r>
          <a:r>
            <a:rPr lang="en-US" sz="1200" b="1" i="0" u="sng" strike="noStrike" baseline="0">
              <a:solidFill>
                <a:srgbClr val="FF0000"/>
              </a:solidFill>
              <a:latin typeface="MS Sans Serif" pitchFamily="2" charset="0"/>
            </a:rPr>
            <a:t>must</a:t>
          </a: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 match the course being played; adjust accordingly. Yardage can be changed but is not required for the score calculations. Enter HANDICAP and GROSS SCORES only [no other entry is required].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The OUT, IN, TOTAL, NETT SCORE, No. of HOLES WON and STABLEFORD POINTS will be displayed automatically. 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Holes won in matchplay are shown by the Stableford points being coloured red. The player having the better or equal of each of the categories [total scores, nett scores, stableford points and holes won] has the relevant box displaying a coloured background.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Deleting scores by pressing the red "Clear" button </a:t>
          </a:r>
          <a:r>
            <a:rPr lang="en-US" sz="1200" b="1" i="0" u="sng" strike="noStrike" baseline="0">
              <a:solidFill>
                <a:srgbClr val="0000FF"/>
              </a:solidFill>
              <a:latin typeface="MS Sans Serif" pitchFamily="2" charset="0"/>
            </a:rPr>
            <a:t>cannot</a:t>
          </a: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 be reversed with Excel "Undo" function.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MS Sans Serif" pitchFamily="2" charset="0"/>
            </a:rPr>
            <a:t>PUT RESULTS IN THE DATABASE</a:t>
          </a: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Just click the relevant button for each player to add the score to the next available empty row in the Database sheet. That's it!! [</a:t>
          </a:r>
          <a:r>
            <a:rPr lang="en-US" sz="1200" b="1" i="1" u="none" strike="noStrike" baseline="0">
              <a:solidFill>
                <a:srgbClr val="0000FF"/>
              </a:solidFill>
              <a:latin typeface="MS Sans Serif" pitchFamily="2" charset="0"/>
            </a:rPr>
            <a:t>Acknowledgment to http://www.rondebruin.nl/ for help with code.]</a:t>
          </a: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Note: if deleting scores in the database you should delete the entire row, not just the data in that row. 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Jim Hunter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MS Sans Serif" pitchFamily="2" charset="0"/>
            </a:rPr>
            <a:t>14 Nov 2004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MS Sans Serif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H114"/>
  <sheetViews>
    <sheetView zoomScale="99" zoomScaleNormal="100" workbookViewId="0">
      <selection activeCell="L33" sqref="L33"/>
    </sheetView>
  </sheetViews>
  <sheetFormatPr baseColWidth="10" defaultRowHeight="13"/>
  <cols>
    <col min="1" max="1" width="3" customWidth="1"/>
    <col min="2" max="3" width="7.796875" customWidth="1"/>
    <col min="4" max="4" width="7.3984375" customWidth="1"/>
    <col min="5" max="6" width="7.796875" customWidth="1"/>
    <col min="7" max="7" width="0.796875" customWidth="1"/>
    <col min="8" max="8" width="8.59765625" customWidth="1"/>
    <col min="9" max="9" width="14.796875" customWidth="1"/>
    <col min="10" max="10" width="4.796875" customWidth="1"/>
    <col min="11" max="11" width="10.3984375" customWidth="1"/>
    <col min="12" max="12" width="11.19921875" bestFit="1" customWidth="1"/>
    <col min="13" max="13" width="3.796875" bestFit="1" customWidth="1"/>
    <col min="14" max="14" width="2.59765625" bestFit="1" customWidth="1"/>
    <col min="15" max="15" width="3.3984375" bestFit="1" customWidth="1"/>
    <col min="16" max="16" width="7.59765625" bestFit="1" customWidth="1"/>
    <col min="17" max="17" width="4.59765625" customWidth="1"/>
    <col min="18" max="18" width="6.19921875" hidden="1" customWidth="1"/>
    <col min="19" max="19" width="7.796875" hidden="1" customWidth="1"/>
    <col min="20" max="20" width="11.19921875" bestFit="1" customWidth="1"/>
    <col min="21" max="21" width="3.796875" bestFit="1" customWidth="1"/>
    <col min="22" max="22" width="2.59765625" bestFit="1" customWidth="1"/>
    <col min="23" max="23" width="3.3984375" bestFit="1" customWidth="1"/>
    <col min="24" max="24" width="7.59765625" bestFit="1" customWidth="1"/>
    <col min="25" max="25" width="4.59765625" customWidth="1"/>
    <col min="26" max="26" width="6.19921875" hidden="1" customWidth="1"/>
    <col min="27" max="27" width="7.796875" hidden="1" customWidth="1"/>
    <col min="28" max="28" width="11.19921875" bestFit="1" customWidth="1"/>
    <col min="29" max="29" width="3.796875" bestFit="1" customWidth="1"/>
    <col min="30" max="30" width="2.59765625" bestFit="1" customWidth="1"/>
    <col min="31" max="31" width="3.3984375" bestFit="1" customWidth="1"/>
    <col min="32" max="32" width="7.59765625" bestFit="1" customWidth="1"/>
    <col min="33" max="33" width="4.59765625" customWidth="1"/>
    <col min="34" max="34" width="6.19921875" hidden="1" customWidth="1"/>
    <col min="35" max="35" width="7.796875" hidden="1" customWidth="1"/>
    <col min="36" max="36" width="11.19921875" bestFit="1" customWidth="1"/>
    <col min="37" max="37" width="3.796875" bestFit="1" customWidth="1"/>
    <col min="38" max="38" width="2.59765625" bestFit="1" customWidth="1"/>
    <col min="39" max="39" width="3.3984375" bestFit="1" customWidth="1"/>
    <col min="40" max="40" width="7.59765625" bestFit="1" customWidth="1"/>
    <col min="41" max="41" width="4" customWidth="1"/>
    <col min="42" max="45" width="9" customWidth="1"/>
    <col min="46" max="46" width="8.796875" hidden="1" customWidth="1"/>
    <col min="47" max="47" width="13" hidden="1" customWidth="1"/>
    <col min="48" max="256" width="9" customWidth="1"/>
  </cols>
  <sheetData>
    <row r="1" spans="1:60" ht="14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23">
      <c r="A2" s="1"/>
      <c r="B2" s="2" t="s">
        <v>45</v>
      </c>
      <c r="C2" s="3"/>
      <c r="D2" s="4"/>
      <c r="E2" s="5"/>
      <c r="F2" s="6"/>
      <c r="G2" s="7"/>
      <c r="H2" s="6"/>
      <c r="I2" s="6"/>
      <c r="J2" s="8"/>
      <c r="K2" s="8"/>
      <c r="L2" s="237"/>
      <c r="M2" s="6"/>
      <c r="N2" s="9"/>
      <c r="O2" s="9"/>
      <c r="P2" s="6"/>
      <c r="Q2" s="219"/>
      <c r="R2" s="9"/>
      <c r="S2" s="9"/>
      <c r="T2" s="10"/>
      <c r="U2" s="11"/>
      <c r="V2" s="11"/>
      <c r="W2" s="11"/>
      <c r="X2" s="230"/>
      <c r="Y2" s="219"/>
      <c r="Z2" s="9"/>
      <c r="AA2" s="9"/>
      <c r="AB2" s="10"/>
      <c r="AC2" s="11"/>
      <c r="AD2" s="11"/>
      <c r="AE2" s="11"/>
      <c r="AF2" s="230"/>
      <c r="AG2" s="219"/>
      <c r="AH2" s="9"/>
      <c r="AI2" s="9"/>
      <c r="AJ2" s="10"/>
      <c r="AK2" s="11"/>
      <c r="AL2" s="11"/>
      <c r="AM2" s="11"/>
      <c r="AN2" s="230"/>
      <c r="AO2" s="23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>
      <c r="A3" s="1"/>
      <c r="B3" s="136" t="s">
        <v>42</v>
      </c>
      <c r="C3" s="12"/>
      <c r="D3" s="12"/>
      <c r="E3" s="12"/>
      <c r="F3" s="12"/>
      <c r="G3" s="13"/>
      <c r="H3" s="14"/>
      <c r="I3" s="14"/>
      <c r="J3" s="14"/>
      <c r="K3" s="14"/>
      <c r="L3" s="238"/>
      <c r="M3" s="15"/>
      <c r="N3" s="15"/>
      <c r="O3" s="12"/>
      <c r="P3" s="12"/>
      <c r="Q3" s="16"/>
      <c r="R3" s="12"/>
      <c r="S3" s="13"/>
      <c r="T3" s="13"/>
      <c r="U3" s="12"/>
      <c r="V3" s="12"/>
      <c r="W3" s="12"/>
      <c r="X3" s="12"/>
      <c r="Y3" s="16"/>
      <c r="Z3" s="12"/>
      <c r="AA3" s="13"/>
      <c r="AB3" s="13"/>
      <c r="AC3" s="12"/>
      <c r="AD3" s="12"/>
      <c r="AE3" s="12"/>
      <c r="AF3" s="12"/>
      <c r="AG3" s="16"/>
      <c r="AH3" s="12"/>
      <c r="AI3" s="13"/>
      <c r="AJ3" s="13"/>
      <c r="AK3" s="12"/>
      <c r="AL3" s="12"/>
      <c r="AM3" s="12"/>
      <c r="AN3" s="12"/>
      <c r="AO3" s="232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>
      <c r="A4" s="1"/>
      <c r="B4" s="136"/>
      <c r="C4" s="12"/>
      <c r="D4" s="12"/>
      <c r="E4" s="12"/>
      <c r="F4" s="12"/>
      <c r="G4" s="13"/>
      <c r="H4" s="14"/>
      <c r="I4" s="14"/>
      <c r="J4" s="14"/>
      <c r="K4" s="14"/>
      <c r="L4" s="218"/>
      <c r="M4" s="15"/>
      <c r="N4" s="15"/>
      <c r="O4" s="12"/>
      <c r="P4" s="12"/>
      <c r="Q4" s="16"/>
      <c r="R4" s="12"/>
      <c r="S4" s="13"/>
      <c r="T4" s="13"/>
      <c r="U4" s="12"/>
      <c r="V4" s="12"/>
      <c r="W4" s="12"/>
      <c r="X4" s="12"/>
      <c r="Y4" s="16"/>
      <c r="Z4" s="12"/>
      <c r="AA4" s="13"/>
      <c r="AB4" s="13"/>
      <c r="AC4" s="12"/>
      <c r="AD4" s="12"/>
      <c r="AE4" s="12"/>
      <c r="AF4" s="12"/>
      <c r="AG4" s="16"/>
      <c r="AH4" s="12"/>
      <c r="AI4" s="13"/>
      <c r="AJ4" s="13"/>
      <c r="AK4" s="12"/>
      <c r="AL4" s="12"/>
      <c r="AM4" s="12"/>
      <c r="AN4" s="12"/>
      <c r="AO4" s="232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7" thickBot="1">
      <c r="A5" s="1"/>
      <c r="B5" s="17" t="s">
        <v>31</v>
      </c>
      <c r="C5" s="18"/>
      <c r="D5" s="18"/>
      <c r="E5" s="18" t="s">
        <v>0</v>
      </c>
      <c r="F5" s="12"/>
      <c r="G5" s="12"/>
      <c r="H5" s="12"/>
      <c r="I5" s="12"/>
      <c r="J5" s="12"/>
      <c r="K5" s="12"/>
      <c r="L5" s="17" t="s">
        <v>1</v>
      </c>
      <c r="M5" s="12"/>
      <c r="N5" s="18"/>
      <c r="O5" s="18"/>
      <c r="P5" s="18"/>
      <c r="Q5" s="220"/>
      <c r="R5" s="19"/>
      <c r="S5" s="19"/>
      <c r="T5" s="18" t="s">
        <v>2</v>
      </c>
      <c r="U5" s="12"/>
      <c r="V5" s="12"/>
      <c r="W5" s="12"/>
      <c r="X5" s="12"/>
      <c r="Y5" s="220"/>
      <c r="Z5" s="19"/>
      <c r="AA5" s="19"/>
      <c r="AB5" s="18" t="s">
        <v>43</v>
      </c>
      <c r="AC5" s="12"/>
      <c r="AD5" s="12"/>
      <c r="AE5" s="12"/>
      <c r="AF5" s="12"/>
      <c r="AG5" s="220"/>
      <c r="AH5" s="19"/>
      <c r="AI5" s="19"/>
      <c r="AJ5" s="18" t="s">
        <v>44</v>
      </c>
      <c r="AK5" s="12"/>
      <c r="AL5" s="12"/>
      <c r="AM5" s="12"/>
      <c r="AN5" s="12"/>
      <c r="AO5" s="232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39" customHeight="1" thickBot="1">
      <c r="A6" s="1"/>
      <c r="B6" s="285" t="s">
        <v>35</v>
      </c>
      <c r="C6" s="286"/>
      <c r="D6" s="287"/>
      <c r="E6" s="20">
        <v>43268</v>
      </c>
      <c r="F6" s="21"/>
      <c r="G6" s="22"/>
      <c r="H6" s="22"/>
      <c r="I6" s="22"/>
      <c r="J6" s="203"/>
      <c r="K6" s="203"/>
      <c r="L6" s="282"/>
      <c r="M6" s="292"/>
      <c r="N6" s="292"/>
      <c r="O6" s="292"/>
      <c r="P6" s="293"/>
      <c r="Q6" s="221"/>
      <c r="R6" s="228"/>
      <c r="S6" s="229"/>
      <c r="T6" s="282"/>
      <c r="U6" s="283"/>
      <c r="V6" s="283"/>
      <c r="W6" s="283"/>
      <c r="X6" s="284"/>
      <c r="Y6" s="221"/>
      <c r="Z6" s="228"/>
      <c r="AA6" s="229"/>
      <c r="AB6" s="282"/>
      <c r="AC6" s="283"/>
      <c r="AD6" s="283"/>
      <c r="AE6" s="283"/>
      <c r="AF6" s="284"/>
      <c r="AG6" s="221"/>
      <c r="AH6" s="228"/>
      <c r="AI6" s="229"/>
      <c r="AJ6" s="282"/>
      <c r="AK6" s="283"/>
      <c r="AL6" s="283"/>
      <c r="AM6" s="283"/>
      <c r="AN6" s="284"/>
      <c r="AO6" s="232"/>
      <c r="AP6" s="1"/>
      <c r="AQ6" s="1"/>
      <c r="AR6" s="1"/>
      <c r="AS6" s="1"/>
      <c r="AT6" s="154">
        <f>$E$6</f>
        <v>43268</v>
      </c>
      <c r="AU6" s="154">
        <f>$E$6</f>
        <v>43268</v>
      </c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23" hidden="1" customHeight="1">
      <c r="A7" s="23"/>
      <c r="B7" s="288"/>
      <c r="C7" s="289"/>
      <c r="D7" s="289"/>
      <c r="E7" s="289"/>
      <c r="F7" s="24"/>
      <c r="G7" s="25"/>
      <c r="H7" s="26"/>
      <c r="I7" s="26"/>
      <c r="J7" s="26"/>
      <c r="K7" s="26"/>
      <c r="L7" s="239"/>
      <c r="M7" s="27"/>
      <c r="N7" s="28"/>
      <c r="O7" s="28"/>
      <c r="P7" s="28"/>
      <c r="Q7" s="31"/>
      <c r="R7" s="28"/>
      <c r="S7" s="29"/>
      <c r="T7" s="29"/>
      <c r="U7" s="30"/>
      <c r="V7" s="30"/>
      <c r="W7" s="30"/>
      <c r="X7" s="28"/>
      <c r="Y7" s="31"/>
      <c r="Z7" s="28"/>
      <c r="AA7" s="29"/>
      <c r="AB7" s="29"/>
      <c r="AC7" s="30"/>
      <c r="AD7" s="30"/>
      <c r="AE7" s="30"/>
      <c r="AF7" s="28"/>
      <c r="AG7" s="31"/>
      <c r="AH7" s="28"/>
      <c r="AI7" s="29"/>
      <c r="AJ7" s="29"/>
      <c r="AK7" s="30"/>
      <c r="AL7" s="30"/>
      <c r="AM7" s="30"/>
      <c r="AN7" s="28"/>
      <c r="AO7" s="232"/>
      <c r="AP7" s="1"/>
      <c r="AQ7" s="1"/>
      <c r="AR7" s="1"/>
      <c r="AS7" s="1"/>
      <c r="AT7" s="155">
        <f>$L$6</f>
        <v>0</v>
      </c>
      <c r="AU7" s="155">
        <f>$T$6</f>
        <v>0</v>
      </c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19" hidden="1" customHeight="1" thickBot="1">
      <c r="A8" s="1"/>
      <c r="B8" s="290"/>
      <c r="C8" s="291"/>
      <c r="D8" s="291"/>
      <c r="E8" s="291"/>
      <c r="F8" s="32"/>
      <c r="G8" s="33"/>
      <c r="H8" s="33"/>
      <c r="I8" s="34"/>
      <c r="J8" s="34"/>
      <c r="K8" s="34"/>
      <c r="L8" s="240"/>
      <c r="M8" s="32"/>
      <c r="N8" s="28"/>
      <c r="O8" s="28"/>
      <c r="P8" s="28"/>
      <c r="Q8" s="31"/>
      <c r="R8" s="32" t="s">
        <v>3</v>
      </c>
      <c r="S8" s="35"/>
      <c r="T8" s="36"/>
      <c r="U8" s="37"/>
      <c r="V8" s="38"/>
      <c r="W8" s="39"/>
      <c r="X8" s="28"/>
      <c r="Y8" s="31"/>
      <c r="Z8" s="32" t="s">
        <v>3</v>
      </c>
      <c r="AA8" s="35"/>
      <c r="AB8" s="36"/>
      <c r="AC8" s="37"/>
      <c r="AD8" s="38"/>
      <c r="AE8" s="39"/>
      <c r="AF8" s="28"/>
      <c r="AG8" s="31"/>
      <c r="AH8" s="32" t="s">
        <v>3</v>
      </c>
      <c r="AI8" s="35"/>
      <c r="AJ8" s="36"/>
      <c r="AK8" s="37"/>
      <c r="AL8" s="38"/>
      <c r="AM8" s="39"/>
      <c r="AN8" s="28"/>
      <c r="AO8" s="232"/>
      <c r="AP8" s="1"/>
      <c r="AQ8" s="1"/>
      <c r="AR8" s="1"/>
      <c r="AS8" s="1"/>
      <c r="AT8" s="196">
        <f>$L$9</f>
        <v>54</v>
      </c>
      <c r="AU8" s="196">
        <f>$T$9</f>
        <v>20</v>
      </c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27" customHeight="1" thickBot="1">
      <c r="A9" s="1"/>
      <c r="B9" s="40"/>
      <c r="C9" s="41"/>
      <c r="D9" s="42"/>
      <c r="F9" s="44" t="s">
        <v>4</v>
      </c>
      <c r="G9" s="43"/>
      <c r="I9" s="45"/>
      <c r="J9" s="45"/>
      <c r="K9" s="45"/>
      <c r="L9" s="46">
        <v>54</v>
      </c>
      <c r="M9" s="47"/>
      <c r="N9" s="48"/>
      <c r="O9" s="48"/>
      <c r="P9" s="49"/>
      <c r="Q9" s="222"/>
      <c r="R9" s="50"/>
      <c r="S9" s="47"/>
      <c r="T9" s="46">
        <v>20</v>
      </c>
      <c r="U9" s="200"/>
      <c r="V9" s="200"/>
      <c r="W9" s="200"/>
      <c r="X9" s="200"/>
      <c r="Y9" s="222"/>
      <c r="Z9" s="50"/>
      <c r="AA9" s="47"/>
      <c r="AB9" s="46"/>
      <c r="AC9" s="200"/>
      <c r="AD9" s="200"/>
      <c r="AE9" s="200"/>
      <c r="AF9" s="200"/>
      <c r="AG9" s="222"/>
      <c r="AH9" s="50"/>
      <c r="AI9" s="47"/>
      <c r="AJ9" s="46"/>
      <c r="AK9" s="200"/>
      <c r="AL9" s="200"/>
      <c r="AM9" s="200"/>
      <c r="AN9" s="200"/>
      <c r="AO9" s="232"/>
      <c r="AP9" s="169" t="s">
        <v>26</v>
      </c>
      <c r="AQ9" s="167" t="s">
        <v>27</v>
      </c>
      <c r="AR9" s="1"/>
      <c r="AS9" s="1"/>
      <c r="AT9" s="155">
        <f t="shared" ref="AT9:AT17" si="0">L13</f>
        <v>3</v>
      </c>
      <c r="AU9" s="155">
        <f t="shared" ref="AU9:AU17" si="1">T13</f>
        <v>3</v>
      </c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ht="21.75" customHeight="1" thickBot="1">
      <c r="A10" s="1"/>
      <c r="B10" s="234"/>
      <c r="C10" s="235"/>
      <c r="D10" s="236"/>
      <c r="E10" s="51"/>
      <c r="F10" s="28"/>
      <c r="G10" s="28"/>
      <c r="H10" s="28"/>
      <c r="I10" s="32"/>
      <c r="J10" s="32"/>
      <c r="K10" s="32"/>
      <c r="L10" s="241"/>
      <c r="M10" s="32"/>
      <c r="N10" s="52"/>
      <c r="O10" s="52"/>
      <c r="P10" s="52"/>
      <c r="Q10" s="31"/>
      <c r="R10" s="32"/>
      <c r="S10" s="36"/>
      <c r="T10" s="36"/>
      <c r="U10" s="200"/>
      <c r="V10" s="200"/>
      <c r="W10" s="200"/>
      <c r="X10" s="200"/>
      <c r="Y10" s="31"/>
      <c r="Z10" s="32"/>
      <c r="AA10" s="36"/>
      <c r="AB10" s="36"/>
      <c r="AC10" s="200"/>
      <c r="AD10" s="200"/>
      <c r="AE10" s="200"/>
      <c r="AF10" s="200"/>
      <c r="AG10" s="31"/>
      <c r="AH10" s="32"/>
      <c r="AI10" s="36"/>
      <c r="AJ10" s="36"/>
      <c r="AK10" s="200"/>
      <c r="AL10" s="200"/>
      <c r="AM10" s="200"/>
      <c r="AN10" s="200"/>
      <c r="AO10" s="232"/>
      <c r="AP10" s="1"/>
      <c r="AQ10" s="1"/>
      <c r="AR10" s="1"/>
      <c r="AS10" s="1"/>
      <c r="AT10" s="155">
        <f t="shared" si="0"/>
        <v>5</v>
      </c>
      <c r="AU10" s="155">
        <f t="shared" si="1"/>
        <v>0</v>
      </c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31.25" customHeight="1" thickBot="1">
      <c r="A11" s="1"/>
      <c r="B11" s="53" t="s">
        <v>5</v>
      </c>
      <c r="C11" s="54" t="s">
        <v>33</v>
      </c>
      <c r="D11" s="55" t="s">
        <v>34</v>
      </c>
      <c r="E11" s="56" t="s">
        <v>6</v>
      </c>
      <c r="F11" s="57" t="s">
        <v>7</v>
      </c>
      <c r="G11" s="58"/>
      <c r="H11" s="59" t="s">
        <v>8</v>
      </c>
      <c r="I11" s="201"/>
      <c r="J11" s="200"/>
      <c r="K11" s="202"/>
      <c r="L11" s="61" t="s">
        <v>9</v>
      </c>
      <c r="M11" s="199"/>
      <c r="N11" s="63"/>
      <c r="O11" s="64"/>
      <c r="P11" s="65" t="s">
        <v>10</v>
      </c>
      <c r="Q11" s="207"/>
      <c r="R11" s="60"/>
      <c r="S11" s="60"/>
      <c r="T11" s="61" t="s">
        <v>9</v>
      </c>
      <c r="U11" s="62"/>
      <c r="V11" s="67"/>
      <c r="W11" s="68"/>
      <c r="X11" s="65" t="s">
        <v>10</v>
      </c>
      <c r="Y11" s="207"/>
      <c r="Z11" s="60"/>
      <c r="AA11" s="60"/>
      <c r="AB11" s="61" t="s">
        <v>9</v>
      </c>
      <c r="AC11" s="62"/>
      <c r="AD11" s="67"/>
      <c r="AE11" s="68"/>
      <c r="AF11" s="65" t="s">
        <v>10</v>
      </c>
      <c r="AG11" s="207"/>
      <c r="AH11" s="60"/>
      <c r="AI11" s="60"/>
      <c r="AJ11" s="61" t="s">
        <v>9</v>
      </c>
      <c r="AK11" s="62"/>
      <c r="AL11" s="67"/>
      <c r="AM11" s="68"/>
      <c r="AN11" s="65" t="s">
        <v>10</v>
      </c>
      <c r="AO11" s="232"/>
      <c r="AP11" s="1"/>
      <c r="AQ11" s="1"/>
      <c r="AR11" s="1"/>
      <c r="AS11" s="1"/>
      <c r="AT11" s="155">
        <f t="shared" si="0"/>
        <v>2</v>
      </c>
      <c r="AU11" s="155">
        <f t="shared" si="1"/>
        <v>0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ht="5" customHeight="1">
      <c r="A12" s="1"/>
      <c r="B12" s="69"/>
      <c r="C12" s="70"/>
      <c r="D12" s="70"/>
      <c r="E12" s="71"/>
      <c r="F12" s="72"/>
      <c r="G12" s="58"/>
      <c r="H12" s="73"/>
      <c r="I12" s="73"/>
      <c r="J12" s="74"/>
      <c r="K12" s="74"/>
      <c r="L12" s="242"/>
      <c r="M12" s="76"/>
      <c r="N12" s="77"/>
      <c r="O12" s="77"/>
      <c r="P12" s="78"/>
      <c r="Q12" s="207"/>
      <c r="R12" s="58"/>
      <c r="S12" s="58"/>
      <c r="T12" s="75"/>
      <c r="U12" s="79"/>
      <c r="V12" s="80"/>
      <c r="W12" s="80"/>
      <c r="X12" s="78"/>
      <c r="Y12" s="207"/>
      <c r="Z12" s="58"/>
      <c r="AA12" s="58"/>
      <c r="AB12" s="75"/>
      <c r="AC12" s="79"/>
      <c r="AD12" s="80"/>
      <c r="AE12" s="80"/>
      <c r="AF12" s="78"/>
      <c r="AG12" s="207"/>
      <c r="AH12" s="58"/>
      <c r="AI12" s="58"/>
      <c r="AJ12" s="75"/>
      <c r="AK12" s="79"/>
      <c r="AL12" s="80"/>
      <c r="AM12" s="80"/>
      <c r="AN12" s="78"/>
      <c r="AO12" s="232"/>
      <c r="AP12" s="1"/>
      <c r="AQ12" s="1"/>
      <c r="AR12" s="1"/>
      <c r="AS12" s="1"/>
      <c r="AT12" s="155">
        <f t="shared" si="0"/>
        <v>3</v>
      </c>
      <c r="AU12" s="155">
        <f t="shared" si="1"/>
        <v>0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ht="16.25" customHeight="1">
      <c r="A13" s="1"/>
      <c r="B13" s="53">
        <v>1</v>
      </c>
      <c r="C13" s="81">
        <v>276</v>
      </c>
      <c r="D13" s="82">
        <v>381</v>
      </c>
      <c r="E13" s="83">
        <v>3</v>
      </c>
      <c r="F13" s="84">
        <v>13</v>
      </c>
      <c r="G13" s="58"/>
      <c r="H13" s="85">
        <v>1</v>
      </c>
      <c r="I13" s="86"/>
      <c r="J13" s="87">
        <f t="shared" ref="J13:K21" si="2">E13</f>
        <v>3</v>
      </c>
      <c r="K13" s="87">
        <f t="shared" si="2"/>
        <v>13</v>
      </c>
      <c r="L13" s="243">
        <v>3</v>
      </c>
      <c r="M13" s="89">
        <f>L9-K13</f>
        <v>41</v>
      </c>
      <c r="N13" s="90">
        <f t="shared" ref="N13:N21" si="3">IF(M13&lt;0,0,IF(M13&lt;18,1,IF(M13&lt;36,2,3)))</f>
        <v>3</v>
      </c>
      <c r="O13" s="91">
        <f t="shared" ref="O13:O21" si="4">J13-L13</f>
        <v>0</v>
      </c>
      <c r="P13" s="92">
        <f t="shared" ref="P13:P21" si="5">IF(L13&lt;1,"",IF((2+O13+N13)&gt;-1,(2+O13+N13),0))</f>
        <v>5</v>
      </c>
      <c r="Q13" s="223"/>
      <c r="R13" s="93">
        <f t="shared" ref="R13:S21" si="6">J13</f>
        <v>3</v>
      </c>
      <c r="S13" s="93">
        <f t="shared" si="6"/>
        <v>13</v>
      </c>
      <c r="T13" s="88">
        <v>3</v>
      </c>
      <c r="U13" s="89">
        <f>T9-S13</f>
        <v>7</v>
      </c>
      <c r="V13" s="90">
        <f t="shared" ref="V13:V21" si="7">IF(U13&lt;0,0,IF(U13&lt;18,1,IF(U13&lt;36,2,3)))</f>
        <v>1</v>
      </c>
      <c r="W13" s="91">
        <f t="shared" ref="W13:W21" si="8">R13-T13</f>
        <v>0</v>
      </c>
      <c r="X13" s="92">
        <f t="shared" ref="X13:X21" si="9">IF(T13&lt;1,"",IF((2+W13+V13)&gt;-1,(2+W13+V13),0))</f>
        <v>3</v>
      </c>
      <c r="Y13" s="223"/>
      <c r="Z13" s="93">
        <f t="shared" ref="Z13:Z21" si="10">R13</f>
        <v>3</v>
      </c>
      <c r="AA13" s="93">
        <f t="shared" ref="AA13:AA21" si="11">S13</f>
        <v>13</v>
      </c>
      <c r="AB13" s="88"/>
      <c r="AC13" s="89">
        <f>AB9-AA13</f>
        <v>-13</v>
      </c>
      <c r="AD13" s="90">
        <f t="shared" ref="AD13:AD21" si="12">IF(AC13&lt;0,0,IF(AC13&lt;18,1,IF(AC13&lt;36,2,3)))</f>
        <v>0</v>
      </c>
      <c r="AE13" s="91">
        <f t="shared" ref="AE13:AE21" si="13">Z13-AB13</f>
        <v>3</v>
      </c>
      <c r="AF13" s="92" t="str">
        <f t="shared" ref="AF13:AF21" si="14">IF(AB13&lt;1,"",IF((2+AE13+AD13)&gt;-1,(2+AE13+AD13),0))</f>
        <v/>
      </c>
      <c r="AG13" s="223"/>
      <c r="AH13" s="93">
        <f t="shared" ref="AH13:AH21" si="15">Z13</f>
        <v>3</v>
      </c>
      <c r="AI13" s="93">
        <f t="shared" ref="AI13:AI21" si="16">AA13</f>
        <v>13</v>
      </c>
      <c r="AJ13" s="88"/>
      <c r="AK13" s="89">
        <f>AJ9-AI13</f>
        <v>-13</v>
      </c>
      <c r="AL13" s="90">
        <f t="shared" ref="AL13:AL21" si="17">IF(AK13&lt;0,0,IF(AK13&lt;18,1,IF(AK13&lt;36,2,3)))</f>
        <v>0</v>
      </c>
      <c r="AM13" s="91">
        <f t="shared" ref="AM13:AM21" si="18">AH13-AJ13</f>
        <v>3</v>
      </c>
      <c r="AN13" s="92" t="str">
        <f t="shared" ref="AN13:AN21" si="19">IF(AJ13&lt;1,"",IF((2+AM13+AL13)&gt;-1,(2+AM13+AL13),0))</f>
        <v/>
      </c>
      <c r="AO13" s="232"/>
      <c r="AP13" s="1"/>
      <c r="AQ13" s="1"/>
      <c r="AR13" s="1"/>
      <c r="AS13" s="1"/>
      <c r="AT13" s="155">
        <f t="shared" si="0"/>
        <v>3</v>
      </c>
      <c r="AU13" s="155">
        <f t="shared" si="1"/>
        <v>0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16.25" customHeight="1">
      <c r="A14" s="1"/>
      <c r="B14" s="53">
        <v>2</v>
      </c>
      <c r="C14" s="81">
        <v>508</v>
      </c>
      <c r="D14" s="82">
        <v>491</v>
      </c>
      <c r="E14" s="83">
        <v>4</v>
      </c>
      <c r="F14" s="84">
        <v>5</v>
      </c>
      <c r="G14" s="58"/>
      <c r="H14" s="85">
        <v>2</v>
      </c>
      <c r="I14" s="86"/>
      <c r="J14" s="87">
        <f t="shared" si="2"/>
        <v>4</v>
      </c>
      <c r="K14" s="87">
        <f t="shared" si="2"/>
        <v>5</v>
      </c>
      <c r="L14" s="243">
        <v>5</v>
      </c>
      <c r="M14" s="89">
        <f>L9-K14</f>
        <v>49</v>
      </c>
      <c r="N14" s="90">
        <f t="shared" si="3"/>
        <v>3</v>
      </c>
      <c r="O14" s="91">
        <f t="shared" si="4"/>
        <v>-1</v>
      </c>
      <c r="P14" s="92">
        <f t="shared" si="5"/>
        <v>4</v>
      </c>
      <c r="Q14" s="223"/>
      <c r="R14" s="93">
        <f t="shared" si="6"/>
        <v>4</v>
      </c>
      <c r="S14" s="93">
        <f t="shared" si="6"/>
        <v>5</v>
      </c>
      <c r="T14" s="88"/>
      <c r="U14" s="89">
        <f>T9-S14</f>
        <v>15</v>
      </c>
      <c r="V14" s="90">
        <f t="shared" si="7"/>
        <v>1</v>
      </c>
      <c r="W14" s="91">
        <f t="shared" si="8"/>
        <v>4</v>
      </c>
      <c r="X14" s="92" t="str">
        <f t="shared" si="9"/>
        <v/>
      </c>
      <c r="Y14" s="223"/>
      <c r="Z14" s="93">
        <f t="shared" si="10"/>
        <v>4</v>
      </c>
      <c r="AA14" s="93">
        <f t="shared" si="11"/>
        <v>5</v>
      </c>
      <c r="AB14" s="88"/>
      <c r="AC14" s="89">
        <f>AB9-AA14</f>
        <v>-5</v>
      </c>
      <c r="AD14" s="90">
        <f t="shared" si="12"/>
        <v>0</v>
      </c>
      <c r="AE14" s="91">
        <f t="shared" si="13"/>
        <v>4</v>
      </c>
      <c r="AF14" s="92" t="str">
        <f t="shared" si="14"/>
        <v/>
      </c>
      <c r="AG14" s="223"/>
      <c r="AH14" s="93">
        <f t="shared" si="15"/>
        <v>4</v>
      </c>
      <c r="AI14" s="93">
        <f t="shared" si="16"/>
        <v>5</v>
      </c>
      <c r="AJ14" s="88"/>
      <c r="AK14" s="89">
        <f>AJ9-AI14</f>
        <v>-5</v>
      </c>
      <c r="AL14" s="90">
        <f t="shared" si="17"/>
        <v>0</v>
      </c>
      <c r="AM14" s="91">
        <f t="shared" si="18"/>
        <v>4</v>
      </c>
      <c r="AN14" s="92" t="str">
        <f t="shared" si="19"/>
        <v/>
      </c>
      <c r="AO14" s="232"/>
      <c r="AP14" s="1"/>
      <c r="AQ14" s="1"/>
      <c r="AR14" s="1"/>
      <c r="AS14" s="1"/>
      <c r="AT14" s="155">
        <f t="shared" si="0"/>
        <v>4</v>
      </c>
      <c r="AU14" s="155">
        <f t="shared" si="1"/>
        <v>0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ht="16.25" customHeight="1">
      <c r="A15" s="1"/>
      <c r="B15" s="53">
        <v>3</v>
      </c>
      <c r="C15" s="81">
        <v>358</v>
      </c>
      <c r="D15" s="82">
        <v>360</v>
      </c>
      <c r="E15" s="83">
        <v>3</v>
      </c>
      <c r="F15" s="84">
        <v>11</v>
      </c>
      <c r="G15" s="58"/>
      <c r="H15" s="85">
        <v>3</v>
      </c>
      <c r="I15" s="86"/>
      <c r="J15" s="87">
        <f t="shared" si="2"/>
        <v>3</v>
      </c>
      <c r="K15" s="87">
        <f t="shared" si="2"/>
        <v>11</v>
      </c>
      <c r="L15" s="243">
        <v>2</v>
      </c>
      <c r="M15" s="89">
        <f>L9-K15</f>
        <v>43</v>
      </c>
      <c r="N15" s="90">
        <f t="shared" si="3"/>
        <v>3</v>
      </c>
      <c r="O15" s="91">
        <f t="shared" si="4"/>
        <v>1</v>
      </c>
      <c r="P15" s="92">
        <f t="shared" si="5"/>
        <v>6</v>
      </c>
      <c r="Q15" s="223"/>
      <c r="R15" s="93">
        <f t="shared" si="6"/>
        <v>3</v>
      </c>
      <c r="S15" s="93">
        <f t="shared" si="6"/>
        <v>11</v>
      </c>
      <c r="T15" s="88"/>
      <c r="U15" s="89">
        <f>T9-S15</f>
        <v>9</v>
      </c>
      <c r="V15" s="90">
        <f t="shared" si="7"/>
        <v>1</v>
      </c>
      <c r="W15" s="91">
        <f t="shared" si="8"/>
        <v>3</v>
      </c>
      <c r="X15" s="92" t="str">
        <f t="shared" si="9"/>
        <v/>
      </c>
      <c r="Y15" s="223"/>
      <c r="Z15" s="93">
        <f t="shared" si="10"/>
        <v>3</v>
      </c>
      <c r="AA15" s="93">
        <f t="shared" si="11"/>
        <v>11</v>
      </c>
      <c r="AB15" s="88"/>
      <c r="AC15" s="89">
        <f>AB9-AA15</f>
        <v>-11</v>
      </c>
      <c r="AD15" s="90">
        <f t="shared" si="12"/>
        <v>0</v>
      </c>
      <c r="AE15" s="91">
        <f t="shared" si="13"/>
        <v>3</v>
      </c>
      <c r="AF15" s="92" t="str">
        <f t="shared" si="14"/>
        <v/>
      </c>
      <c r="AG15" s="223"/>
      <c r="AH15" s="93">
        <f t="shared" si="15"/>
        <v>3</v>
      </c>
      <c r="AI15" s="93">
        <f t="shared" si="16"/>
        <v>11</v>
      </c>
      <c r="AJ15" s="88"/>
      <c r="AK15" s="89">
        <f>AJ9-AI15</f>
        <v>-11</v>
      </c>
      <c r="AL15" s="90">
        <f t="shared" si="17"/>
        <v>0</v>
      </c>
      <c r="AM15" s="91">
        <f t="shared" si="18"/>
        <v>3</v>
      </c>
      <c r="AN15" s="92" t="str">
        <f t="shared" si="19"/>
        <v/>
      </c>
      <c r="AO15" s="232"/>
      <c r="AP15" s="1"/>
      <c r="AQ15" s="1"/>
      <c r="AR15" s="1"/>
      <c r="AS15" s="1"/>
      <c r="AT15" s="155">
        <f t="shared" si="0"/>
        <v>4</v>
      </c>
      <c r="AU15" s="155">
        <f t="shared" si="1"/>
        <v>0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ht="16.25" customHeight="1">
      <c r="A16" s="1"/>
      <c r="B16" s="53">
        <v>4</v>
      </c>
      <c r="C16" s="81">
        <v>303</v>
      </c>
      <c r="D16" s="82">
        <v>270</v>
      </c>
      <c r="E16" s="83">
        <v>3</v>
      </c>
      <c r="F16" s="84">
        <v>7</v>
      </c>
      <c r="G16" s="58"/>
      <c r="H16" s="85">
        <v>4</v>
      </c>
      <c r="I16" s="86"/>
      <c r="J16" s="87">
        <f t="shared" si="2"/>
        <v>3</v>
      </c>
      <c r="K16" s="87">
        <f t="shared" si="2"/>
        <v>7</v>
      </c>
      <c r="L16" s="243">
        <v>3</v>
      </c>
      <c r="M16" s="89">
        <f>L9-K16</f>
        <v>47</v>
      </c>
      <c r="N16" s="90">
        <f t="shared" si="3"/>
        <v>3</v>
      </c>
      <c r="O16" s="91">
        <f t="shared" si="4"/>
        <v>0</v>
      </c>
      <c r="P16" s="92">
        <f t="shared" si="5"/>
        <v>5</v>
      </c>
      <c r="Q16" s="223"/>
      <c r="R16" s="93">
        <f t="shared" si="6"/>
        <v>3</v>
      </c>
      <c r="S16" s="93">
        <f t="shared" si="6"/>
        <v>7</v>
      </c>
      <c r="T16" s="88"/>
      <c r="U16" s="89">
        <f>T9-S16</f>
        <v>13</v>
      </c>
      <c r="V16" s="90">
        <f t="shared" si="7"/>
        <v>1</v>
      </c>
      <c r="W16" s="91">
        <f t="shared" si="8"/>
        <v>3</v>
      </c>
      <c r="X16" s="92" t="str">
        <f t="shared" si="9"/>
        <v/>
      </c>
      <c r="Y16" s="223"/>
      <c r="Z16" s="93">
        <f t="shared" si="10"/>
        <v>3</v>
      </c>
      <c r="AA16" s="93">
        <f t="shared" si="11"/>
        <v>7</v>
      </c>
      <c r="AB16" s="88"/>
      <c r="AC16" s="89">
        <f>AB9-AA16</f>
        <v>-7</v>
      </c>
      <c r="AD16" s="90">
        <f t="shared" si="12"/>
        <v>0</v>
      </c>
      <c r="AE16" s="91">
        <f t="shared" si="13"/>
        <v>3</v>
      </c>
      <c r="AF16" s="92" t="str">
        <f t="shared" si="14"/>
        <v/>
      </c>
      <c r="AG16" s="223"/>
      <c r="AH16" s="93">
        <f t="shared" si="15"/>
        <v>3</v>
      </c>
      <c r="AI16" s="93">
        <f t="shared" si="16"/>
        <v>7</v>
      </c>
      <c r="AJ16" s="88"/>
      <c r="AK16" s="89">
        <f>AJ9-AI16</f>
        <v>-7</v>
      </c>
      <c r="AL16" s="90">
        <f t="shared" si="17"/>
        <v>0</v>
      </c>
      <c r="AM16" s="91">
        <f t="shared" si="18"/>
        <v>3</v>
      </c>
      <c r="AN16" s="92" t="str">
        <f t="shared" si="19"/>
        <v/>
      </c>
      <c r="AO16" s="232"/>
      <c r="AP16" s="1"/>
      <c r="AQ16" s="1"/>
      <c r="AR16" s="1"/>
      <c r="AS16" s="1"/>
      <c r="AT16" s="155">
        <f t="shared" si="0"/>
        <v>3</v>
      </c>
      <c r="AU16" s="155">
        <f t="shared" si="1"/>
        <v>0</v>
      </c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ht="16.25" customHeight="1">
      <c r="A17" s="1"/>
      <c r="B17" s="53">
        <v>5</v>
      </c>
      <c r="C17" s="81">
        <v>224</v>
      </c>
      <c r="D17" s="82">
        <v>226</v>
      </c>
      <c r="E17" s="83">
        <v>4</v>
      </c>
      <c r="F17" s="84">
        <v>3</v>
      </c>
      <c r="G17" s="58"/>
      <c r="H17" s="85">
        <v>5</v>
      </c>
      <c r="I17" s="86"/>
      <c r="J17" s="87">
        <f t="shared" si="2"/>
        <v>4</v>
      </c>
      <c r="K17" s="87">
        <f t="shared" si="2"/>
        <v>3</v>
      </c>
      <c r="L17" s="243">
        <v>3</v>
      </c>
      <c r="M17" s="89">
        <f>L9-K17</f>
        <v>51</v>
      </c>
      <c r="N17" s="90">
        <f t="shared" si="3"/>
        <v>3</v>
      </c>
      <c r="O17" s="91">
        <f t="shared" si="4"/>
        <v>1</v>
      </c>
      <c r="P17" s="92">
        <f t="shared" si="5"/>
        <v>6</v>
      </c>
      <c r="Q17" s="223"/>
      <c r="R17" s="93">
        <f t="shared" si="6"/>
        <v>4</v>
      </c>
      <c r="S17" s="93">
        <f t="shared" si="6"/>
        <v>3</v>
      </c>
      <c r="T17" s="88"/>
      <c r="U17" s="89">
        <f>T9-S17</f>
        <v>17</v>
      </c>
      <c r="V17" s="90">
        <f t="shared" si="7"/>
        <v>1</v>
      </c>
      <c r="W17" s="91">
        <f t="shared" si="8"/>
        <v>4</v>
      </c>
      <c r="X17" s="92" t="str">
        <f t="shared" si="9"/>
        <v/>
      </c>
      <c r="Y17" s="223"/>
      <c r="Z17" s="93">
        <f t="shared" si="10"/>
        <v>4</v>
      </c>
      <c r="AA17" s="93">
        <f t="shared" si="11"/>
        <v>3</v>
      </c>
      <c r="AB17" s="88"/>
      <c r="AC17" s="89">
        <f>AB9-AA17</f>
        <v>-3</v>
      </c>
      <c r="AD17" s="90">
        <f t="shared" si="12"/>
        <v>0</v>
      </c>
      <c r="AE17" s="91">
        <f t="shared" si="13"/>
        <v>4</v>
      </c>
      <c r="AF17" s="92" t="str">
        <f t="shared" si="14"/>
        <v/>
      </c>
      <c r="AG17" s="223"/>
      <c r="AH17" s="93">
        <f t="shared" si="15"/>
        <v>4</v>
      </c>
      <c r="AI17" s="93">
        <f t="shared" si="16"/>
        <v>3</v>
      </c>
      <c r="AJ17" s="88"/>
      <c r="AK17" s="89">
        <f>AJ9-AI17</f>
        <v>-3</v>
      </c>
      <c r="AL17" s="90">
        <f t="shared" si="17"/>
        <v>0</v>
      </c>
      <c r="AM17" s="91">
        <f t="shared" si="18"/>
        <v>4</v>
      </c>
      <c r="AN17" s="92" t="str">
        <f t="shared" si="19"/>
        <v/>
      </c>
      <c r="AO17" s="232"/>
      <c r="AP17" s="1"/>
      <c r="AQ17" s="1"/>
      <c r="AR17" s="1"/>
      <c r="AS17" s="1"/>
      <c r="AT17" s="155">
        <f t="shared" si="0"/>
        <v>4</v>
      </c>
      <c r="AU17" s="155">
        <f t="shared" si="1"/>
        <v>0</v>
      </c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16.25" customHeight="1">
      <c r="A18" s="1"/>
      <c r="B18" s="53">
        <v>6</v>
      </c>
      <c r="C18" s="81">
        <v>371</v>
      </c>
      <c r="D18" s="82">
        <v>359</v>
      </c>
      <c r="E18" s="83">
        <v>3</v>
      </c>
      <c r="F18" s="84">
        <v>17</v>
      </c>
      <c r="G18" s="58"/>
      <c r="H18" s="85">
        <v>6</v>
      </c>
      <c r="I18" s="86"/>
      <c r="J18" s="87">
        <f t="shared" si="2"/>
        <v>3</v>
      </c>
      <c r="K18" s="87">
        <f t="shared" si="2"/>
        <v>17</v>
      </c>
      <c r="L18" s="243">
        <v>4</v>
      </c>
      <c r="M18" s="89">
        <f>L9-K18</f>
        <v>37</v>
      </c>
      <c r="N18" s="90">
        <f t="shared" si="3"/>
        <v>3</v>
      </c>
      <c r="O18" s="91">
        <f t="shared" si="4"/>
        <v>-1</v>
      </c>
      <c r="P18" s="92">
        <f t="shared" si="5"/>
        <v>4</v>
      </c>
      <c r="Q18" s="223"/>
      <c r="R18" s="93">
        <f t="shared" si="6"/>
        <v>3</v>
      </c>
      <c r="S18" s="93">
        <f t="shared" si="6"/>
        <v>17</v>
      </c>
      <c r="T18" s="88"/>
      <c r="U18" s="89">
        <f>T9-S18</f>
        <v>3</v>
      </c>
      <c r="V18" s="90">
        <f t="shared" si="7"/>
        <v>1</v>
      </c>
      <c r="W18" s="91">
        <f t="shared" si="8"/>
        <v>3</v>
      </c>
      <c r="X18" s="92" t="str">
        <f t="shared" si="9"/>
        <v/>
      </c>
      <c r="Y18" s="223"/>
      <c r="Z18" s="93">
        <f t="shared" si="10"/>
        <v>3</v>
      </c>
      <c r="AA18" s="93">
        <f t="shared" si="11"/>
        <v>17</v>
      </c>
      <c r="AB18" s="88"/>
      <c r="AC18" s="89">
        <f>AB9-AA18</f>
        <v>-17</v>
      </c>
      <c r="AD18" s="90">
        <f t="shared" si="12"/>
        <v>0</v>
      </c>
      <c r="AE18" s="91">
        <f t="shared" si="13"/>
        <v>3</v>
      </c>
      <c r="AF18" s="92" t="str">
        <f t="shared" si="14"/>
        <v/>
      </c>
      <c r="AG18" s="223"/>
      <c r="AH18" s="93">
        <f t="shared" si="15"/>
        <v>3</v>
      </c>
      <c r="AI18" s="93">
        <f t="shared" si="16"/>
        <v>17</v>
      </c>
      <c r="AJ18" s="88"/>
      <c r="AK18" s="89">
        <f>AJ9-AI18</f>
        <v>-17</v>
      </c>
      <c r="AL18" s="90">
        <f t="shared" si="17"/>
        <v>0</v>
      </c>
      <c r="AM18" s="91">
        <f t="shared" si="18"/>
        <v>3</v>
      </c>
      <c r="AN18" s="92" t="str">
        <f t="shared" si="19"/>
        <v/>
      </c>
      <c r="AO18" s="232"/>
      <c r="AP18" s="1"/>
      <c r="AQ18" s="1"/>
      <c r="AR18" s="1"/>
      <c r="AS18" s="1"/>
      <c r="AT18" s="155">
        <f>$L$23</f>
        <v>31</v>
      </c>
      <c r="AU18" s="155">
        <f>$T$23</f>
        <v>3</v>
      </c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ht="16.25" customHeight="1">
      <c r="A19" s="1"/>
      <c r="B19" s="53">
        <v>7</v>
      </c>
      <c r="C19" s="81">
        <v>394</v>
      </c>
      <c r="D19" s="82">
        <v>383</v>
      </c>
      <c r="E19" s="83">
        <v>3</v>
      </c>
      <c r="F19" s="84">
        <v>9</v>
      </c>
      <c r="G19" s="58"/>
      <c r="H19" s="85">
        <v>7</v>
      </c>
      <c r="I19" s="86"/>
      <c r="J19" s="87">
        <f t="shared" si="2"/>
        <v>3</v>
      </c>
      <c r="K19" s="87">
        <f t="shared" si="2"/>
        <v>9</v>
      </c>
      <c r="L19" s="243">
        <v>4</v>
      </c>
      <c r="M19" s="89">
        <f>L9-K19</f>
        <v>45</v>
      </c>
      <c r="N19" s="90">
        <f>IF(M19&lt;0,0,IF(M19&lt;18,1,IF(M19&lt;36,2,3)))</f>
        <v>3</v>
      </c>
      <c r="O19" s="91">
        <f t="shared" si="4"/>
        <v>-1</v>
      </c>
      <c r="P19" s="92">
        <f t="shared" si="5"/>
        <v>4</v>
      </c>
      <c r="Q19" s="223"/>
      <c r="R19" s="93">
        <f t="shared" si="6"/>
        <v>3</v>
      </c>
      <c r="S19" s="93">
        <f t="shared" si="6"/>
        <v>9</v>
      </c>
      <c r="T19" s="88"/>
      <c r="U19" s="89">
        <f>T9-S19</f>
        <v>11</v>
      </c>
      <c r="V19" s="90">
        <f t="shared" si="7"/>
        <v>1</v>
      </c>
      <c r="W19" s="91">
        <f t="shared" si="8"/>
        <v>3</v>
      </c>
      <c r="X19" s="92" t="str">
        <f t="shared" si="9"/>
        <v/>
      </c>
      <c r="Y19" s="223"/>
      <c r="Z19" s="93">
        <f t="shared" si="10"/>
        <v>3</v>
      </c>
      <c r="AA19" s="93">
        <f t="shared" si="11"/>
        <v>9</v>
      </c>
      <c r="AB19" s="88"/>
      <c r="AC19" s="89">
        <f>AB9-AA19</f>
        <v>-9</v>
      </c>
      <c r="AD19" s="90">
        <f t="shared" si="12"/>
        <v>0</v>
      </c>
      <c r="AE19" s="91">
        <f t="shared" si="13"/>
        <v>3</v>
      </c>
      <c r="AF19" s="92" t="str">
        <f t="shared" si="14"/>
        <v/>
      </c>
      <c r="AG19" s="223"/>
      <c r="AH19" s="93">
        <f t="shared" si="15"/>
        <v>3</v>
      </c>
      <c r="AI19" s="93">
        <f t="shared" si="16"/>
        <v>9</v>
      </c>
      <c r="AJ19" s="88"/>
      <c r="AK19" s="89">
        <f>AJ9-AI19</f>
        <v>-9</v>
      </c>
      <c r="AL19" s="90">
        <f t="shared" si="17"/>
        <v>0</v>
      </c>
      <c r="AM19" s="91">
        <f t="shared" si="18"/>
        <v>3</v>
      </c>
      <c r="AN19" s="92" t="str">
        <f t="shared" si="19"/>
        <v/>
      </c>
      <c r="AO19" s="232"/>
      <c r="AP19" s="1"/>
      <c r="AQ19" s="1"/>
      <c r="AR19" s="1"/>
      <c r="AS19" s="1"/>
      <c r="AT19" s="155">
        <f t="shared" ref="AT19:AT27" si="20">L25</f>
        <v>3</v>
      </c>
      <c r="AU19" s="155">
        <f t="shared" ref="AU19:AU27" si="21">T25</f>
        <v>0</v>
      </c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16.25" customHeight="1">
      <c r="A20" s="1"/>
      <c r="B20" s="53">
        <v>8</v>
      </c>
      <c r="C20" s="81">
        <v>188</v>
      </c>
      <c r="D20" s="82">
        <v>178</v>
      </c>
      <c r="E20" s="83">
        <v>4</v>
      </c>
      <c r="F20" s="84">
        <v>1</v>
      </c>
      <c r="G20" s="58"/>
      <c r="H20" s="85">
        <v>8</v>
      </c>
      <c r="I20" s="86"/>
      <c r="J20" s="87">
        <f t="shared" si="2"/>
        <v>4</v>
      </c>
      <c r="K20" s="87">
        <f t="shared" si="2"/>
        <v>1</v>
      </c>
      <c r="L20" s="243">
        <v>3</v>
      </c>
      <c r="M20" s="89">
        <f>L9-K20</f>
        <v>53</v>
      </c>
      <c r="N20" s="90">
        <f t="shared" si="3"/>
        <v>3</v>
      </c>
      <c r="O20" s="91">
        <f t="shared" si="4"/>
        <v>1</v>
      </c>
      <c r="P20" s="92">
        <f t="shared" si="5"/>
        <v>6</v>
      </c>
      <c r="Q20" s="223"/>
      <c r="R20" s="93">
        <f t="shared" si="6"/>
        <v>4</v>
      </c>
      <c r="S20" s="93">
        <f t="shared" si="6"/>
        <v>1</v>
      </c>
      <c r="T20" s="88"/>
      <c r="U20" s="89">
        <f>T9-S20</f>
        <v>19</v>
      </c>
      <c r="V20" s="90">
        <f t="shared" si="7"/>
        <v>2</v>
      </c>
      <c r="W20" s="91">
        <f t="shared" si="8"/>
        <v>4</v>
      </c>
      <c r="X20" s="92" t="str">
        <f t="shared" si="9"/>
        <v/>
      </c>
      <c r="Y20" s="223"/>
      <c r="Z20" s="93">
        <f t="shared" si="10"/>
        <v>4</v>
      </c>
      <c r="AA20" s="93">
        <f t="shared" si="11"/>
        <v>1</v>
      </c>
      <c r="AB20" s="88"/>
      <c r="AC20" s="89">
        <f>AB9-AA20</f>
        <v>-1</v>
      </c>
      <c r="AD20" s="90">
        <f t="shared" si="12"/>
        <v>0</v>
      </c>
      <c r="AE20" s="91">
        <f t="shared" si="13"/>
        <v>4</v>
      </c>
      <c r="AF20" s="92" t="str">
        <f t="shared" si="14"/>
        <v/>
      </c>
      <c r="AG20" s="223"/>
      <c r="AH20" s="93">
        <f t="shared" si="15"/>
        <v>4</v>
      </c>
      <c r="AI20" s="93">
        <f t="shared" si="16"/>
        <v>1</v>
      </c>
      <c r="AJ20" s="88"/>
      <c r="AK20" s="89">
        <f>AJ9-AI20</f>
        <v>-1</v>
      </c>
      <c r="AL20" s="90">
        <f t="shared" si="17"/>
        <v>0</v>
      </c>
      <c r="AM20" s="91">
        <f t="shared" si="18"/>
        <v>4</v>
      </c>
      <c r="AN20" s="92" t="str">
        <f t="shared" si="19"/>
        <v/>
      </c>
      <c r="AO20" s="232"/>
      <c r="AP20" s="1"/>
      <c r="AQ20" s="1"/>
      <c r="AR20" s="1"/>
      <c r="AS20" s="1"/>
      <c r="AT20" s="155">
        <f t="shared" si="20"/>
        <v>5</v>
      </c>
      <c r="AU20" s="155">
        <f t="shared" si="21"/>
        <v>0</v>
      </c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16.25" customHeight="1">
      <c r="A21" s="94"/>
      <c r="B21" s="53">
        <v>9</v>
      </c>
      <c r="C21" s="81">
        <v>315</v>
      </c>
      <c r="D21" s="82">
        <v>310</v>
      </c>
      <c r="E21" s="83">
        <v>3</v>
      </c>
      <c r="F21" s="84">
        <v>15</v>
      </c>
      <c r="G21" s="58"/>
      <c r="H21" s="85">
        <v>9</v>
      </c>
      <c r="I21" s="86"/>
      <c r="J21" s="87">
        <f t="shared" si="2"/>
        <v>3</v>
      </c>
      <c r="K21" s="87">
        <f t="shared" si="2"/>
        <v>15</v>
      </c>
      <c r="L21" s="243">
        <v>4</v>
      </c>
      <c r="M21" s="89">
        <f>L9-K21</f>
        <v>39</v>
      </c>
      <c r="N21" s="90">
        <f t="shared" si="3"/>
        <v>3</v>
      </c>
      <c r="O21" s="91">
        <f t="shared" si="4"/>
        <v>-1</v>
      </c>
      <c r="P21" s="92">
        <f t="shared" si="5"/>
        <v>4</v>
      </c>
      <c r="Q21" s="223"/>
      <c r="R21" s="93">
        <f t="shared" si="6"/>
        <v>3</v>
      </c>
      <c r="S21" s="93">
        <f t="shared" si="6"/>
        <v>15</v>
      </c>
      <c r="T21" s="88"/>
      <c r="U21" s="89">
        <f>T9-S21</f>
        <v>5</v>
      </c>
      <c r="V21" s="90">
        <f t="shared" si="7"/>
        <v>1</v>
      </c>
      <c r="W21" s="91">
        <f t="shared" si="8"/>
        <v>3</v>
      </c>
      <c r="X21" s="92" t="str">
        <f t="shared" si="9"/>
        <v/>
      </c>
      <c r="Y21" s="223"/>
      <c r="Z21" s="93">
        <f t="shared" si="10"/>
        <v>3</v>
      </c>
      <c r="AA21" s="93">
        <f t="shared" si="11"/>
        <v>15</v>
      </c>
      <c r="AB21" s="88"/>
      <c r="AC21" s="89">
        <f>AB9-AA21</f>
        <v>-15</v>
      </c>
      <c r="AD21" s="90">
        <f t="shared" si="12"/>
        <v>0</v>
      </c>
      <c r="AE21" s="91">
        <f t="shared" si="13"/>
        <v>3</v>
      </c>
      <c r="AF21" s="92" t="str">
        <f t="shared" si="14"/>
        <v/>
      </c>
      <c r="AG21" s="223"/>
      <c r="AH21" s="93">
        <f t="shared" si="15"/>
        <v>3</v>
      </c>
      <c r="AI21" s="93">
        <f t="shared" si="16"/>
        <v>15</v>
      </c>
      <c r="AJ21" s="88"/>
      <c r="AK21" s="89">
        <f>AJ9-AI21</f>
        <v>-15</v>
      </c>
      <c r="AL21" s="90">
        <f t="shared" si="17"/>
        <v>0</v>
      </c>
      <c r="AM21" s="91">
        <f t="shared" si="18"/>
        <v>3</v>
      </c>
      <c r="AN21" s="92" t="str">
        <f t="shared" si="19"/>
        <v/>
      </c>
      <c r="AO21" s="232"/>
      <c r="AP21" s="1"/>
      <c r="AQ21" s="1"/>
      <c r="AR21" s="1"/>
      <c r="AS21" s="1"/>
      <c r="AT21" s="155">
        <f t="shared" si="20"/>
        <v>2</v>
      </c>
      <c r="AU21" s="155">
        <f t="shared" si="21"/>
        <v>0</v>
      </c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5" customHeight="1" thickBot="1">
      <c r="A22" s="1"/>
      <c r="B22" s="95"/>
      <c r="C22" s="96"/>
      <c r="D22" s="96"/>
      <c r="E22" s="97"/>
      <c r="F22" s="98"/>
      <c r="G22" s="58"/>
      <c r="H22" s="99"/>
      <c r="I22" s="99"/>
      <c r="J22" s="100"/>
      <c r="K22" s="100"/>
      <c r="L22" s="244"/>
      <c r="M22" s="102"/>
      <c r="N22" s="102"/>
      <c r="O22" s="102"/>
      <c r="P22" s="103"/>
      <c r="Q22" s="224"/>
      <c r="R22" s="104"/>
      <c r="S22" s="104"/>
      <c r="T22" s="101"/>
      <c r="U22" s="102"/>
      <c r="V22" s="102"/>
      <c r="W22" s="102"/>
      <c r="X22" s="103"/>
      <c r="Y22" s="224"/>
      <c r="Z22" s="104"/>
      <c r="AA22" s="104"/>
      <c r="AB22" s="101"/>
      <c r="AC22" s="102"/>
      <c r="AD22" s="102"/>
      <c r="AE22" s="102"/>
      <c r="AF22" s="103"/>
      <c r="AG22" s="224"/>
      <c r="AH22" s="104"/>
      <c r="AI22" s="104"/>
      <c r="AJ22" s="101"/>
      <c r="AK22" s="102"/>
      <c r="AL22" s="102"/>
      <c r="AM22" s="102"/>
      <c r="AN22" s="103"/>
      <c r="AO22" s="232"/>
      <c r="AP22" s="1"/>
      <c r="AQ22" s="1"/>
      <c r="AR22" s="1"/>
      <c r="AS22" s="1"/>
      <c r="AT22" s="155">
        <f t="shared" si="20"/>
        <v>3</v>
      </c>
      <c r="AU22" s="155">
        <f t="shared" si="21"/>
        <v>0</v>
      </c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17" thickBot="1">
      <c r="A23" s="1"/>
      <c r="B23" s="53" t="s">
        <v>11</v>
      </c>
      <c r="C23" s="105">
        <f>SUM(C13:C21)</f>
        <v>2937</v>
      </c>
      <c r="D23" s="106">
        <f>SUM(D13:D21)</f>
        <v>2958</v>
      </c>
      <c r="E23" s="56">
        <f>SUM(E13:E21)</f>
        <v>30</v>
      </c>
      <c r="F23" s="107" t="s">
        <v>11</v>
      </c>
      <c r="G23" s="58"/>
      <c r="H23" s="108" t="s">
        <v>12</v>
      </c>
      <c r="I23" s="86"/>
      <c r="J23" s="87"/>
      <c r="K23" s="87"/>
      <c r="L23" s="109">
        <f>SUM(L13:L21)</f>
        <v>31</v>
      </c>
      <c r="M23" s="110"/>
      <c r="N23" s="111"/>
      <c r="O23" s="112"/>
      <c r="P23" s="109">
        <f>SUM(P13:P22)</f>
        <v>44</v>
      </c>
      <c r="Q23" s="223"/>
      <c r="R23" s="93"/>
      <c r="S23" s="93"/>
      <c r="T23" s="109">
        <f>SUM(T13:T21)</f>
        <v>3</v>
      </c>
      <c r="U23" s="110"/>
      <c r="V23" s="111"/>
      <c r="W23" s="112"/>
      <c r="X23" s="109">
        <f>SUM(X13:X22)</f>
        <v>3</v>
      </c>
      <c r="Y23" s="223"/>
      <c r="Z23" s="93"/>
      <c r="AA23" s="93"/>
      <c r="AB23" s="109">
        <f>SUM(AB13:AB21)</f>
        <v>0</v>
      </c>
      <c r="AC23" s="110"/>
      <c r="AD23" s="111"/>
      <c r="AE23" s="112"/>
      <c r="AF23" s="109">
        <f>SUM(AF13:AF22)</f>
        <v>0</v>
      </c>
      <c r="AG23" s="223"/>
      <c r="AH23" s="93"/>
      <c r="AI23" s="93"/>
      <c r="AJ23" s="109">
        <f>SUM(AJ13:AJ21)</f>
        <v>0</v>
      </c>
      <c r="AK23" s="110"/>
      <c r="AL23" s="111"/>
      <c r="AM23" s="112"/>
      <c r="AN23" s="109">
        <f>SUM(AN13:AN22)</f>
        <v>0</v>
      </c>
      <c r="AO23" s="232"/>
      <c r="AP23" s="1"/>
      <c r="AQ23" s="1"/>
      <c r="AR23" s="1"/>
      <c r="AS23" s="1"/>
      <c r="AT23" s="155">
        <f t="shared" si="20"/>
        <v>3</v>
      </c>
      <c r="AU23" s="155">
        <f t="shared" si="21"/>
        <v>0</v>
      </c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5" customHeight="1">
      <c r="A24" s="1"/>
      <c r="B24" s="95"/>
      <c r="C24" s="96"/>
      <c r="D24" s="96"/>
      <c r="E24" s="97"/>
      <c r="F24" s="98"/>
      <c r="G24" s="58"/>
      <c r="H24" s="99"/>
      <c r="I24" s="99"/>
      <c r="J24" s="100"/>
      <c r="K24" s="100"/>
      <c r="L24" s="245"/>
      <c r="M24" s="114"/>
      <c r="N24" s="114"/>
      <c r="O24" s="114"/>
      <c r="P24" s="115"/>
      <c r="Q24" s="224"/>
      <c r="R24" s="104"/>
      <c r="S24" s="104"/>
      <c r="T24" s="113"/>
      <c r="U24" s="114"/>
      <c r="V24" s="114"/>
      <c r="W24" s="114"/>
      <c r="X24" s="115"/>
      <c r="Y24" s="224"/>
      <c r="Z24" s="104"/>
      <c r="AA24" s="104"/>
      <c r="AB24" s="113"/>
      <c r="AC24" s="114"/>
      <c r="AD24" s="114"/>
      <c r="AE24" s="114"/>
      <c r="AF24" s="115"/>
      <c r="AG24" s="224"/>
      <c r="AH24" s="104"/>
      <c r="AI24" s="104"/>
      <c r="AJ24" s="113"/>
      <c r="AK24" s="114"/>
      <c r="AL24" s="114"/>
      <c r="AM24" s="114"/>
      <c r="AN24" s="115"/>
      <c r="AO24" s="232"/>
      <c r="AP24" s="1"/>
      <c r="AQ24" s="1"/>
      <c r="AR24" s="1"/>
      <c r="AS24" s="1"/>
      <c r="AT24" s="155">
        <f t="shared" si="20"/>
        <v>4</v>
      </c>
      <c r="AU24" s="155">
        <f t="shared" si="21"/>
        <v>0</v>
      </c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16.25" customHeight="1">
      <c r="A25" s="1"/>
      <c r="B25" s="53">
        <v>10</v>
      </c>
      <c r="C25" s="81">
        <v>342</v>
      </c>
      <c r="D25" s="82">
        <v>336</v>
      </c>
      <c r="E25" s="83">
        <v>3</v>
      </c>
      <c r="F25" s="84">
        <v>14</v>
      </c>
      <c r="G25" s="58"/>
      <c r="H25" s="85">
        <v>10</v>
      </c>
      <c r="I25" s="86"/>
      <c r="J25" s="87">
        <f t="shared" ref="J25:K33" si="22">E25</f>
        <v>3</v>
      </c>
      <c r="K25" s="87">
        <f t="shared" si="22"/>
        <v>14</v>
      </c>
      <c r="L25" s="243">
        <v>3</v>
      </c>
      <c r="M25" s="89">
        <f>L9-K25</f>
        <v>40</v>
      </c>
      <c r="N25" s="90">
        <f t="shared" ref="N25:N33" si="23">IF(M25&lt;0,0,IF(M25&lt;18,1,IF(M25&lt;36,2,3)))</f>
        <v>3</v>
      </c>
      <c r="O25" s="91">
        <f t="shared" ref="O25:O33" si="24">J25-L25</f>
        <v>0</v>
      </c>
      <c r="P25" s="92">
        <f t="shared" ref="P25:P33" si="25">IF(L25&lt;1,"",IF((2+O25+N25)&gt;-1,(2+O25+N25),0))</f>
        <v>5</v>
      </c>
      <c r="Q25" s="223"/>
      <c r="R25" s="93">
        <f t="shared" ref="R25:S33" si="26">J25</f>
        <v>3</v>
      </c>
      <c r="S25" s="93">
        <f t="shared" si="26"/>
        <v>14</v>
      </c>
      <c r="T25" s="88"/>
      <c r="U25" s="89">
        <f>T9-S25</f>
        <v>6</v>
      </c>
      <c r="V25" s="90">
        <f t="shared" ref="V25:V33" si="27">IF(U25&lt;0,0,IF(U25&lt;18,1,IF(U25&lt;36,2,3)))</f>
        <v>1</v>
      </c>
      <c r="W25" s="91">
        <f t="shared" ref="W25:W33" si="28">R25-T25</f>
        <v>3</v>
      </c>
      <c r="X25" s="92" t="str">
        <f t="shared" ref="X25:X33" si="29">IF(T25&lt;1,"",IF((2+W25+V25)&gt;-1,(2+W25+V25),0))</f>
        <v/>
      </c>
      <c r="Y25" s="223"/>
      <c r="Z25" s="93">
        <f t="shared" ref="Z25:Z33" si="30">R25</f>
        <v>3</v>
      </c>
      <c r="AA25" s="93">
        <f t="shared" ref="AA25:AA33" si="31">S25</f>
        <v>14</v>
      </c>
      <c r="AB25" s="88"/>
      <c r="AC25" s="89">
        <f>AB9-AA25</f>
        <v>-14</v>
      </c>
      <c r="AD25" s="90">
        <f t="shared" ref="AD25:AD33" si="32">IF(AC25&lt;0,0,IF(AC25&lt;18,1,IF(AC25&lt;36,2,3)))</f>
        <v>0</v>
      </c>
      <c r="AE25" s="91">
        <f t="shared" ref="AE25:AE33" si="33">Z25-AB25</f>
        <v>3</v>
      </c>
      <c r="AF25" s="92" t="str">
        <f t="shared" ref="AF25:AF33" si="34">IF(AB25&lt;1,"",IF((2+AE25+AD25)&gt;-1,(2+AE25+AD25),0))</f>
        <v/>
      </c>
      <c r="AG25" s="223"/>
      <c r="AH25" s="93">
        <f t="shared" ref="AH25:AH33" si="35">Z25</f>
        <v>3</v>
      </c>
      <c r="AI25" s="93">
        <f t="shared" ref="AI25:AI33" si="36">AA25</f>
        <v>14</v>
      </c>
      <c r="AJ25" s="88"/>
      <c r="AK25" s="89">
        <f>AJ9-AI25</f>
        <v>-14</v>
      </c>
      <c r="AL25" s="90">
        <f t="shared" ref="AL25:AL33" si="37">IF(AK25&lt;0,0,IF(AK25&lt;18,1,IF(AK25&lt;36,2,3)))</f>
        <v>0</v>
      </c>
      <c r="AM25" s="91">
        <f t="shared" ref="AM25:AM33" si="38">AH25-AJ25</f>
        <v>3</v>
      </c>
      <c r="AN25" s="92" t="str">
        <f t="shared" ref="AN25:AN33" si="39">IF(AJ25&lt;1,"",IF((2+AM25+AL25)&gt;-1,(2+AM25+AL25),0))</f>
        <v/>
      </c>
      <c r="AO25" s="232"/>
      <c r="AP25" s="1"/>
      <c r="AQ25" s="1"/>
      <c r="AR25" s="1"/>
      <c r="AS25" s="1"/>
      <c r="AT25" s="155">
        <f t="shared" si="20"/>
        <v>4</v>
      </c>
      <c r="AU25" s="155">
        <f t="shared" si="21"/>
        <v>0</v>
      </c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16.25" customHeight="1">
      <c r="A26" s="1"/>
      <c r="B26" s="53">
        <v>11</v>
      </c>
      <c r="C26" s="81">
        <v>213</v>
      </c>
      <c r="D26" s="82">
        <v>197</v>
      </c>
      <c r="E26" s="83">
        <v>4</v>
      </c>
      <c r="F26" s="84">
        <v>6</v>
      </c>
      <c r="G26" s="58"/>
      <c r="H26" s="85">
        <v>11</v>
      </c>
      <c r="I26" s="86"/>
      <c r="J26" s="87">
        <f t="shared" si="22"/>
        <v>4</v>
      </c>
      <c r="K26" s="87">
        <f t="shared" si="22"/>
        <v>6</v>
      </c>
      <c r="L26" s="243">
        <v>5</v>
      </c>
      <c r="M26" s="89">
        <f>L9-K26</f>
        <v>48</v>
      </c>
      <c r="N26" s="90">
        <f t="shared" si="23"/>
        <v>3</v>
      </c>
      <c r="O26" s="91">
        <f t="shared" si="24"/>
        <v>-1</v>
      </c>
      <c r="P26" s="92">
        <f t="shared" si="25"/>
        <v>4</v>
      </c>
      <c r="Q26" s="223"/>
      <c r="R26" s="93">
        <f t="shared" si="26"/>
        <v>4</v>
      </c>
      <c r="S26" s="93">
        <f t="shared" si="26"/>
        <v>6</v>
      </c>
      <c r="T26" s="88"/>
      <c r="U26" s="89">
        <f>T9-S26</f>
        <v>14</v>
      </c>
      <c r="V26" s="90">
        <f t="shared" si="27"/>
        <v>1</v>
      </c>
      <c r="W26" s="91">
        <f t="shared" si="28"/>
        <v>4</v>
      </c>
      <c r="X26" s="92" t="str">
        <f t="shared" si="29"/>
        <v/>
      </c>
      <c r="Y26" s="223"/>
      <c r="Z26" s="93">
        <f t="shared" si="30"/>
        <v>4</v>
      </c>
      <c r="AA26" s="93">
        <f t="shared" si="31"/>
        <v>6</v>
      </c>
      <c r="AB26" s="88"/>
      <c r="AC26" s="89">
        <f>AB9-AA26</f>
        <v>-6</v>
      </c>
      <c r="AD26" s="90">
        <f t="shared" si="32"/>
        <v>0</v>
      </c>
      <c r="AE26" s="91">
        <f t="shared" si="33"/>
        <v>4</v>
      </c>
      <c r="AF26" s="92" t="str">
        <f t="shared" si="34"/>
        <v/>
      </c>
      <c r="AG26" s="223"/>
      <c r="AH26" s="93">
        <f t="shared" si="35"/>
        <v>4</v>
      </c>
      <c r="AI26" s="93">
        <f t="shared" si="36"/>
        <v>6</v>
      </c>
      <c r="AJ26" s="88"/>
      <c r="AK26" s="89">
        <f>AJ9-AI26</f>
        <v>-6</v>
      </c>
      <c r="AL26" s="90">
        <f t="shared" si="37"/>
        <v>0</v>
      </c>
      <c r="AM26" s="91">
        <f t="shared" si="38"/>
        <v>4</v>
      </c>
      <c r="AN26" s="92" t="str">
        <f t="shared" si="39"/>
        <v/>
      </c>
      <c r="AO26" s="232"/>
      <c r="AP26" s="1"/>
      <c r="AQ26" s="1"/>
      <c r="AR26" s="1"/>
      <c r="AS26" s="1"/>
      <c r="AT26" s="155">
        <f t="shared" si="20"/>
        <v>3</v>
      </c>
      <c r="AU26" s="155">
        <f t="shared" si="21"/>
        <v>0</v>
      </c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16.25" customHeight="1">
      <c r="A27" s="1"/>
      <c r="B27" s="53">
        <v>12</v>
      </c>
      <c r="C27" s="81">
        <v>474</v>
      </c>
      <c r="D27" s="82">
        <v>471</v>
      </c>
      <c r="E27" s="83">
        <v>3</v>
      </c>
      <c r="F27" s="84">
        <v>12</v>
      </c>
      <c r="G27" s="58"/>
      <c r="H27" s="85">
        <v>12</v>
      </c>
      <c r="I27" s="86"/>
      <c r="J27" s="87">
        <f t="shared" si="22"/>
        <v>3</v>
      </c>
      <c r="K27" s="87">
        <f t="shared" si="22"/>
        <v>12</v>
      </c>
      <c r="L27" s="243">
        <v>2</v>
      </c>
      <c r="M27" s="89">
        <f>L9-K27</f>
        <v>42</v>
      </c>
      <c r="N27" s="90">
        <f t="shared" si="23"/>
        <v>3</v>
      </c>
      <c r="O27" s="91">
        <f t="shared" si="24"/>
        <v>1</v>
      </c>
      <c r="P27" s="92">
        <f t="shared" si="25"/>
        <v>6</v>
      </c>
      <c r="Q27" s="223"/>
      <c r="R27" s="93">
        <f t="shared" si="26"/>
        <v>3</v>
      </c>
      <c r="S27" s="93">
        <f t="shared" si="26"/>
        <v>12</v>
      </c>
      <c r="T27" s="88"/>
      <c r="U27" s="89">
        <f>T9-S27</f>
        <v>8</v>
      </c>
      <c r="V27" s="90">
        <f t="shared" si="27"/>
        <v>1</v>
      </c>
      <c r="W27" s="91">
        <f t="shared" si="28"/>
        <v>3</v>
      </c>
      <c r="X27" s="92" t="str">
        <f t="shared" si="29"/>
        <v/>
      </c>
      <c r="Y27" s="223"/>
      <c r="Z27" s="93">
        <f t="shared" si="30"/>
        <v>3</v>
      </c>
      <c r="AA27" s="93">
        <f t="shared" si="31"/>
        <v>12</v>
      </c>
      <c r="AB27" s="88"/>
      <c r="AC27" s="89">
        <f>AB9-AA27</f>
        <v>-12</v>
      </c>
      <c r="AD27" s="90">
        <f t="shared" si="32"/>
        <v>0</v>
      </c>
      <c r="AE27" s="91">
        <f t="shared" si="33"/>
        <v>3</v>
      </c>
      <c r="AF27" s="92" t="str">
        <f t="shared" si="34"/>
        <v/>
      </c>
      <c r="AG27" s="223"/>
      <c r="AH27" s="93">
        <f t="shared" si="35"/>
        <v>3</v>
      </c>
      <c r="AI27" s="93">
        <f t="shared" si="36"/>
        <v>12</v>
      </c>
      <c r="AJ27" s="88"/>
      <c r="AK27" s="89">
        <f>AJ9-AI27</f>
        <v>-12</v>
      </c>
      <c r="AL27" s="90">
        <f t="shared" si="37"/>
        <v>0</v>
      </c>
      <c r="AM27" s="91">
        <f t="shared" si="38"/>
        <v>3</v>
      </c>
      <c r="AN27" s="92" t="str">
        <f t="shared" si="39"/>
        <v/>
      </c>
      <c r="AO27" s="232"/>
      <c r="AP27" s="1"/>
      <c r="AQ27" s="1"/>
      <c r="AR27" s="1"/>
      <c r="AS27" s="1"/>
      <c r="AT27" s="155">
        <f t="shared" si="20"/>
        <v>4</v>
      </c>
      <c r="AU27" s="155">
        <f t="shared" si="21"/>
        <v>0</v>
      </c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16.25" customHeight="1">
      <c r="A28" s="1"/>
      <c r="B28" s="53">
        <v>13</v>
      </c>
      <c r="C28" s="81">
        <v>380</v>
      </c>
      <c r="D28" s="82">
        <v>385</v>
      </c>
      <c r="E28" s="83">
        <v>3</v>
      </c>
      <c r="F28" s="84">
        <v>8</v>
      </c>
      <c r="G28" s="58"/>
      <c r="H28" s="85">
        <v>13</v>
      </c>
      <c r="I28" s="86"/>
      <c r="J28" s="87">
        <f t="shared" si="22"/>
        <v>3</v>
      </c>
      <c r="K28" s="87">
        <f t="shared" si="22"/>
        <v>8</v>
      </c>
      <c r="L28" s="243">
        <v>3</v>
      </c>
      <c r="M28" s="89">
        <f>L9-K28</f>
        <v>46</v>
      </c>
      <c r="N28" s="90">
        <f t="shared" si="23"/>
        <v>3</v>
      </c>
      <c r="O28" s="91">
        <f t="shared" si="24"/>
        <v>0</v>
      </c>
      <c r="P28" s="92">
        <f t="shared" si="25"/>
        <v>5</v>
      </c>
      <c r="Q28" s="223"/>
      <c r="R28" s="93">
        <f t="shared" si="26"/>
        <v>3</v>
      </c>
      <c r="S28" s="93">
        <f t="shared" si="26"/>
        <v>8</v>
      </c>
      <c r="T28" s="88"/>
      <c r="U28" s="89">
        <f>T9-S28</f>
        <v>12</v>
      </c>
      <c r="V28" s="90">
        <f t="shared" si="27"/>
        <v>1</v>
      </c>
      <c r="W28" s="91">
        <f t="shared" si="28"/>
        <v>3</v>
      </c>
      <c r="X28" s="92" t="str">
        <f t="shared" si="29"/>
        <v/>
      </c>
      <c r="Y28" s="223"/>
      <c r="Z28" s="93">
        <f t="shared" si="30"/>
        <v>3</v>
      </c>
      <c r="AA28" s="93">
        <f t="shared" si="31"/>
        <v>8</v>
      </c>
      <c r="AB28" s="88"/>
      <c r="AC28" s="89">
        <f>AB9-AA28</f>
        <v>-8</v>
      </c>
      <c r="AD28" s="90">
        <f t="shared" si="32"/>
        <v>0</v>
      </c>
      <c r="AE28" s="91">
        <f t="shared" si="33"/>
        <v>3</v>
      </c>
      <c r="AF28" s="92" t="str">
        <f t="shared" si="34"/>
        <v/>
      </c>
      <c r="AG28" s="223"/>
      <c r="AH28" s="93">
        <f t="shared" si="35"/>
        <v>3</v>
      </c>
      <c r="AI28" s="93">
        <f t="shared" si="36"/>
        <v>8</v>
      </c>
      <c r="AJ28" s="88"/>
      <c r="AK28" s="89">
        <f>AJ9-AI28</f>
        <v>-8</v>
      </c>
      <c r="AL28" s="90">
        <f t="shared" si="37"/>
        <v>0</v>
      </c>
      <c r="AM28" s="91">
        <f t="shared" si="38"/>
        <v>3</v>
      </c>
      <c r="AN28" s="92" t="str">
        <f t="shared" si="39"/>
        <v/>
      </c>
      <c r="AO28" s="232"/>
      <c r="AP28" s="1"/>
      <c r="AQ28" s="1"/>
      <c r="AR28" s="1"/>
      <c r="AS28" s="1"/>
      <c r="AT28" s="155">
        <f>$L$35</f>
        <v>31</v>
      </c>
      <c r="AU28" s="155">
        <f>$T$35</f>
        <v>0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16.25" customHeight="1">
      <c r="A29" s="1"/>
      <c r="B29" s="53">
        <v>14</v>
      </c>
      <c r="C29" s="81">
        <v>123</v>
      </c>
      <c r="D29" s="82">
        <v>110</v>
      </c>
      <c r="E29" s="83">
        <v>4</v>
      </c>
      <c r="F29" s="84">
        <v>4</v>
      </c>
      <c r="G29" s="58"/>
      <c r="H29" s="85">
        <v>14</v>
      </c>
      <c r="I29" s="86"/>
      <c r="J29" s="87">
        <f t="shared" si="22"/>
        <v>4</v>
      </c>
      <c r="K29" s="87">
        <f t="shared" si="22"/>
        <v>4</v>
      </c>
      <c r="L29" s="243">
        <v>3</v>
      </c>
      <c r="M29" s="89">
        <f>L9-K29</f>
        <v>50</v>
      </c>
      <c r="N29" s="90">
        <f t="shared" si="23"/>
        <v>3</v>
      </c>
      <c r="O29" s="91">
        <f t="shared" si="24"/>
        <v>1</v>
      </c>
      <c r="P29" s="92">
        <f t="shared" si="25"/>
        <v>6</v>
      </c>
      <c r="Q29" s="223"/>
      <c r="R29" s="93">
        <f t="shared" si="26"/>
        <v>4</v>
      </c>
      <c r="S29" s="93">
        <f t="shared" si="26"/>
        <v>4</v>
      </c>
      <c r="T29" s="88"/>
      <c r="U29" s="89">
        <f>T9-S29</f>
        <v>16</v>
      </c>
      <c r="V29" s="90">
        <f t="shared" si="27"/>
        <v>1</v>
      </c>
      <c r="W29" s="91">
        <f t="shared" si="28"/>
        <v>4</v>
      </c>
      <c r="X29" s="92" t="str">
        <f t="shared" si="29"/>
        <v/>
      </c>
      <c r="Y29" s="223"/>
      <c r="Z29" s="93">
        <f t="shared" si="30"/>
        <v>4</v>
      </c>
      <c r="AA29" s="93">
        <f t="shared" si="31"/>
        <v>4</v>
      </c>
      <c r="AB29" s="88"/>
      <c r="AC29" s="89">
        <f>AB9-AA29</f>
        <v>-4</v>
      </c>
      <c r="AD29" s="90">
        <f t="shared" si="32"/>
        <v>0</v>
      </c>
      <c r="AE29" s="91">
        <f t="shared" si="33"/>
        <v>4</v>
      </c>
      <c r="AF29" s="92" t="str">
        <f t="shared" si="34"/>
        <v/>
      </c>
      <c r="AG29" s="223"/>
      <c r="AH29" s="93">
        <f t="shared" si="35"/>
        <v>4</v>
      </c>
      <c r="AI29" s="93">
        <f t="shared" si="36"/>
        <v>4</v>
      </c>
      <c r="AJ29" s="88"/>
      <c r="AK29" s="89">
        <f>AJ9-AI29</f>
        <v>-4</v>
      </c>
      <c r="AL29" s="90">
        <f t="shared" si="37"/>
        <v>0</v>
      </c>
      <c r="AM29" s="91">
        <f t="shared" si="38"/>
        <v>4</v>
      </c>
      <c r="AN29" s="92" t="str">
        <f t="shared" si="39"/>
        <v/>
      </c>
      <c r="AO29" s="232"/>
      <c r="AP29" s="1"/>
      <c r="AQ29" s="1"/>
      <c r="AR29" s="1"/>
      <c r="AS29" s="1"/>
      <c r="AT29" s="155">
        <f>$L$37</f>
        <v>62</v>
      </c>
      <c r="AU29" s="155">
        <f>$T$37</f>
        <v>3</v>
      </c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16.25" customHeight="1">
      <c r="A30" s="1"/>
      <c r="B30" s="53">
        <v>15</v>
      </c>
      <c r="C30" s="81">
        <v>523</v>
      </c>
      <c r="D30" s="82">
        <v>417</v>
      </c>
      <c r="E30" s="83">
        <v>3</v>
      </c>
      <c r="F30" s="84">
        <v>18</v>
      </c>
      <c r="G30" s="58"/>
      <c r="H30" s="85">
        <v>15</v>
      </c>
      <c r="I30" s="86"/>
      <c r="J30" s="87">
        <f t="shared" si="22"/>
        <v>3</v>
      </c>
      <c r="K30" s="87">
        <f t="shared" si="22"/>
        <v>18</v>
      </c>
      <c r="L30" s="243">
        <v>4</v>
      </c>
      <c r="M30" s="89">
        <f>L9-K30</f>
        <v>36</v>
      </c>
      <c r="N30" s="90">
        <f t="shared" si="23"/>
        <v>3</v>
      </c>
      <c r="O30" s="91">
        <f t="shared" si="24"/>
        <v>-1</v>
      </c>
      <c r="P30" s="92">
        <f t="shared" si="25"/>
        <v>4</v>
      </c>
      <c r="Q30" s="223"/>
      <c r="R30" s="93">
        <f t="shared" si="26"/>
        <v>3</v>
      </c>
      <c r="S30" s="93">
        <f t="shared" si="26"/>
        <v>18</v>
      </c>
      <c r="T30" s="88"/>
      <c r="U30" s="89">
        <f>T9-S30</f>
        <v>2</v>
      </c>
      <c r="V30" s="90">
        <f t="shared" si="27"/>
        <v>1</v>
      </c>
      <c r="W30" s="91">
        <f t="shared" si="28"/>
        <v>3</v>
      </c>
      <c r="X30" s="92" t="str">
        <f t="shared" si="29"/>
        <v/>
      </c>
      <c r="Y30" s="223"/>
      <c r="Z30" s="93">
        <f t="shared" si="30"/>
        <v>3</v>
      </c>
      <c r="AA30" s="93">
        <f t="shared" si="31"/>
        <v>18</v>
      </c>
      <c r="AB30" s="88"/>
      <c r="AC30" s="89">
        <f>AB9-AA30</f>
        <v>-18</v>
      </c>
      <c r="AD30" s="90">
        <f t="shared" si="32"/>
        <v>0</v>
      </c>
      <c r="AE30" s="91">
        <f t="shared" si="33"/>
        <v>3</v>
      </c>
      <c r="AF30" s="92" t="str">
        <f t="shared" si="34"/>
        <v/>
      </c>
      <c r="AG30" s="223"/>
      <c r="AH30" s="93">
        <f t="shared" si="35"/>
        <v>3</v>
      </c>
      <c r="AI30" s="93">
        <f t="shared" si="36"/>
        <v>18</v>
      </c>
      <c r="AJ30" s="88"/>
      <c r="AK30" s="89">
        <f>AJ9-AI30</f>
        <v>-18</v>
      </c>
      <c r="AL30" s="90">
        <f t="shared" si="37"/>
        <v>0</v>
      </c>
      <c r="AM30" s="91">
        <f t="shared" si="38"/>
        <v>3</v>
      </c>
      <c r="AN30" s="92" t="str">
        <f t="shared" si="39"/>
        <v/>
      </c>
      <c r="AO30" s="232"/>
      <c r="AP30" s="1"/>
      <c r="AQ30" s="1"/>
      <c r="AR30" s="1"/>
      <c r="AS30" s="1"/>
      <c r="AT30" s="155">
        <f>$L$39</f>
        <v>8</v>
      </c>
      <c r="AU30" s="155">
        <f>$T$39</f>
        <v>-17</v>
      </c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16.25" customHeight="1">
      <c r="A31" s="94"/>
      <c r="B31" s="53">
        <v>16</v>
      </c>
      <c r="C31" s="81">
        <v>480</v>
      </c>
      <c r="D31" s="82">
        <v>412</v>
      </c>
      <c r="E31" s="83">
        <v>3</v>
      </c>
      <c r="F31" s="84">
        <v>10</v>
      </c>
      <c r="G31" s="58"/>
      <c r="H31" s="85">
        <v>16</v>
      </c>
      <c r="I31" s="86"/>
      <c r="J31" s="87">
        <f t="shared" si="22"/>
        <v>3</v>
      </c>
      <c r="K31" s="87">
        <f t="shared" si="22"/>
        <v>10</v>
      </c>
      <c r="L31" s="243">
        <v>4</v>
      </c>
      <c r="M31" s="89">
        <f>L9-K31</f>
        <v>44</v>
      </c>
      <c r="N31" s="90">
        <f t="shared" si="23"/>
        <v>3</v>
      </c>
      <c r="O31" s="91">
        <f t="shared" si="24"/>
        <v>-1</v>
      </c>
      <c r="P31" s="92">
        <f t="shared" si="25"/>
        <v>4</v>
      </c>
      <c r="Q31" s="223"/>
      <c r="R31" s="93">
        <f t="shared" si="26"/>
        <v>3</v>
      </c>
      <c r="S31" s="93">
        <f t="shared" si="26"/>
        <v>10</v>
      </c>
      <c r="T31" s="88"/>
      <c r="U31" s="89">
        <f>T9-S31</f>
        <v>10</v>
      </c>
      <c r="V31" s="90">
        <f t="shared" si="27"/>
        <v>1</v>
      </c>
      <c r="W31" s="91">
        <f t="shared" si="28"/>
        <v>3</v>
      </c>
      <c r="X31" s="92" t="str">
        <f t="shared" si="29"/>
        <v/>
      </c>
      <c r="Y31" s="223"/>
      <c r="Z31" s="93">
        <f t="shared" si="30"/>
        <v>3</v>
      </c>
      <c r="AA31" s="93">
        <f t="shared" si="31"/>
        <v>10</v>
      </c>
      <c r="AB31" s="88"/>
      <c r="AC31" s="89">
        <f>AB9-AA31</f>
        <v>-10</v>
      </c>
      <c r="AD31" s="90">
        <f t="shared" si="32"/>
        <v>0</v>
      </c>
      <c r="AE31" s="91">
        <f t="shared" si="33"/>
        <v>3</v>
      </c>
      <c r="AF31" s="92" t="str">
        <f t="shared" si="34"/>
        <v/>
      </c>
      <c r="AG31" s="223"/>
      <c r="AH31" s="93">
        <f t="shared" si="35"/>
        <v>3</v>
      </c>
      <c r="AI31" s="93">
        <f t="shared" si="36"/>
        <v>10</v>
      </c>
      <c r="AJ31" s="88"/>
      <c r="AK31" s="89">
        <f>AJ9-AI31</f>
        <v>-10</v>
      </c>
      <c r="AL31" s="90">
        <f t="shared" si="37"/>
        <v>0</v>
      </c>
      <c r="AM31" s="91">
        <f t="shared" si="38"/>
        <v>3</v>
      </c>
      <c r="AN31" s="92" t="str">
        <f t="shared" si="39"/>
        <v/>
      </c>
      <c r="AO31" s="232"/>
      <c r="AP31" s="1"/>
      <c r="AQ31" s="1"/>
      <c r="AR31" s="1"/>
      <c r="AS31" s="1"/>
      <c r="AT31" s="155">
        <f>$P$37</f>
        <v>88</v>
      </c>
      <c r="AU31" s="155">
        <f>$X$37</f>
        <v>3</v>
      </c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6.25" customHeight="1">
      <c r="A32" s="94"/>
      <c r="B32" s="53">
        <v>17</v>
      </c>
      <c r="C32" s="81">
        <v>151</v>
      </c>
      <c r="D32" s="82">
        <v>138</v>
      </c>
      <c r="E32" s="83">
        <v>4</v>
      </c>
      <c r="F32" s="84">
        <v>2</v>
      </c>
      <c r="G32" s="58"/>
      <c r="H32" s="85">
        <v>17</v>
      </c>
      <c r="I32" s="86"/>
      <c r="J32" s="87">
        <f t="shared" si="22"/>
        <v>4</v>
      </c>
      <c r="K32" s="87">
        <f t="shared" si="22"/>
        <v>2</v>
      </c>
      <c r="L32" s="243">
        <v>3</v>
      </c>
      <c r="M32" s="89">
        <f>L9-K32</f>
        <v>52</v>
      </c>
      <c r="N32" s="90">
        <f t="shared" si="23"/>
        <v>3</v>
      </c>
      <c r="O32" s="91">
        <f t="shared" si="24"/>
        <v>1</v>
      </c>
      <c r="P32" s="92">
        <f t="shared" si="25"/>
        <v>6</v>
      </c>
      <c r="Q32" s="223"/>
      <c r="R32" s="93">
        <f t="shared" si="26"/>
        <v>4</v>
      </c>
      <c r="S32" s="93">
        <f t="shared" si="26"/>
        <v>2</v>
      </c>
      <c r="T32" s="88"/>
      <c r="U32" s="89">
        <f>T9-S32</f>
        <v>18</v>
      </c>
      <c r="V32" s="90">
        <f t="shared" si="27"/>
        <v>2</v>
      </c>
      <c r="W32" s="91">
        <f t="shared" si="28"/>
        <v>4</v>
      </c>
      <c r="X32" s="92" t="str">
        <f t="shared" si="29"/>
        <v/>
      </c>
      <c r="Y32" s="223"/>
      <c r="Z32" s="93">
        <f t="shared" si="30"/>
        <v>4</v>
      </c>
      <c r="AA32" s="93">
        <f t="shared" si="31"/>
        <v>2</v>
      </c>
      <c r="AB32" s="88"/>
      <c r="AC32" s="89">
        <f>AB9-AA32</f>
        <v>-2</v>
      </c>
      <c r="AD32" s="90">
        <f t="shared" si="32"/>
        <v>0</v>
      </c>
      <c r="AE32" s="91">
        <f t="shared" si="33"/>
        <v>4</v>
      </c>
      <c r="AF32" s="92" t="str">
        <f t="shared" si="34"/>
        <v/>
      </c>
      <c r="AG32" s="223"/>
      <c r="AH32" s="93">
        <f t="shared" si="35"/>
        <v>4</v>
      </c>
      <c r="AI32" s="93">
        <f t="shared" si="36"/>
        <v>2</v>
      </c>
      <c r="AJ32" s="88"/>
      <c r="AK32" s="89">
        <f>AJ9-AI32</f>
        <v>-2</v>
      </c>
      <c r="AL32" s="90">
        <f t="shared" si="37"/>
        <v>0</v>
      </c>
      <c r="AM32" s="91">
        <f t="shared" si="38"/>
        <v>4</v>
      </c>
      <c r="AN32" s="92" t="str">
        <f t="shared" si="39"/>
        <v/>
      </c>
      <c r="AO32" s="232"/>
      <c r="AP32" s="1"/>
      <c r="AQ32" s="1"/>
      <c r="AR32" s="1"/>
      <c r="AS32" s="1"/>
      <c r="AT32" s="156">
        <f>$L$41</f>
        <v>1</v>
      </c>
      <c r="AU32" s="156">
        <f>$T$41</f>
        <v>17</v>
      </c>
      <c r="AV32" s="157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16.25" customHeight="1">
      <c r="A33" s="1"/>
      <c r="B33" s="53">
        <v>18</v>
      </c>
      <c r="C33" s="81">
        <v>393</v>
      </c>
      <c r="D33" s="82">
        <v>413</v>
      </c>
      <c r="E33" s="83">
        <v>3</v>
      </c>
      <c r="F33" s="84">
        <v>16</v>
      </c>
      <c r="G33" s="58"/>
      <c r="H33" s="85">
        <v>18</v>
      </c>
      <c r="I33" s="86"/>
      <c r="J33" s="87">
        <f t="shared" si="22"/>
        <v>3</v>
      </c>
      <c r="K33" s="87">
        <f t="shared" si="22"/>
        <v>16</v>
      </c>
      <c r="L33" s="243">
        <v>4</v>
      </c>
      <c r="M33" s="89">
        <f>L9-K33</f>
        <v>38</v>
      </c>
      <c r="N33" s="90">
        <f t="shared" si="23"/>
        <v>3</v>
      </c>
      <c r="O33" s="91">
        <f t="shared" si="24"/>
        <v>-1</v>
      </c>
      <c r="P33" s="92">
        <f t="shared" si="25"/>
        <v>4</v>
      </c>
      <c r="Q33" s="223"/>
      <c r="R33" s="93">
        <f t="shared" si="26"/>
        <v>3</v>
      </c>
      <c r="S33" s="93">
        <f t="shared" si="26"/>
        <v>16</v>
      </c>
      <c r="T33" s="88"/>
      <c r="U33" s="89">
        <f>T9-S33</f>
        <v>4</v>
      </c>
      <c r="V33" s="90">
        <f t="shared" si="27"/>
        <v>1</v>
      </c>
      <c r="W33" s="91">
        <f t="shared" si="28"/>
        <v>3</v>
      </c>
      <c r="X33" s="92" t="str">
        <f t="shared" si="29"/>
        <v/>
      </c>
      <c r="Y33" s="223"/>
      <c r="Z33" s="93">
        <f t="shared" si="30"/>
        <v>3</v>
      </c>
      <c r="AA33" s="93">
        <f t="shared" si="31"/>
        <v>16</v>
      </c>
      <c r="AB33" s="88"/>
      <c r="AC33" s="89">
        <f>AB9-AA33</f>
        <v>-16</v>
      </c>
      <c r="AD33" s="90">
        <f t="shared" si="32"/>
        <v>0</v>
      </c>
      <c r="AE33" s="91">
        <f t="shared" si="33"/>
        <v>3</v>
      </c>
      <c r="AF33" s="92" t="str">
        <f t="shared" si="34"/>
        <v/>
      </c>
      <c r="AG33" s="223"/>
      <c r="AH33" s="93">
        <f t="shared" si="35"/>
        <v>3</v>
      </c>
      <c r="AI33" s="93">
        <f t="shared" si="36"/>
        <v>16</v>
      </c>
      <c r="AJ33" s="88"/>
      <c r="AK33" s="89">
        <f>AJ9-AI33</f>
        <v>-16</v>
      </c>
      <c r="AL33" s="90">
        <f t="shared" si="37"/>
        <v>0</v>
      </c>
      <c r="AM33" s="91">
        <f t="shared" si="38"/>
        <v>3</v>
      </c>
      <c r="AN33" s="92" t="str">
        <f t="shared" si="39"/>
        <v/>
      </c>
      <c r="AO33" s="232"/>
      <c r="AP33" s="1"/>
      <c r="AQ33" s="1"/>
      <c r="AR33" s="1"/>
      <c r="AS33" s="1"/>
      <c r="AT33" s="157"/>
      <c r="AU33" s="157"/>
      <c r="AV33" s="157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5" customHeight="1" thickBot="1">
      <c r="A34" s="1"/>
      <c r="B34" s="95"/>
      <c r="C34" s="96"/>
      <c r="D34" s="96"/>
      <c r="E34" s="97"/>
      <c r="F34" s="116"/>
      <c r="G34" s="117"/>
      <c r="H34" s="118"/>
      <c r="I34" s="118"/>
      <c r="J34" s="119"/>
      <c r="K34" s="119"/>
      <c r="L34" s="244"/>
      <c r="M34" s="120"/>
      <c r="N34" s="120"/>
      <c r="O34" s="120"/>
      <c r="P34" s="121"/>
      <c r="Q34" s="224"/>
      <c r="R34" s="122"/>
      <c r="S34" s="122"/>
      <c r="T34" s="101"/>
      <c r="U34" s="120"/>
      <c r="V34" s="120"/>
      <c r="W34" s="120"/>
      <c r="X34" s="121"/>
      <c r="Y34" s="224"/>
      <c r="Z34" s="122"/>
      <c r="AA34" s="122"/>
      <c r="AB34" s="101"/>
      <c r="AC34" s="120"/>
      <c r="AD34" s="120"/>
      <c r="AE34" s="120"/>
      <c r="AF34" s="121"/>
      <c r="AG34" s="224"/>
      <c r="AH34" s="122"/>
      <c r="AI34" s="122"/>
      <c r="AJ34" s="101"/>
      <c r="AK34" s="120"/>
      <c r="AL34" s="120"/>
      <c r="AM34" s="120"/>
      <c r="AN34" s="121"/>
      <c r="AO34" s="232"/>
      <c r="AP34" s="1"/>
      <c r="AQ34" s="1"/>
      <c r="AR34" s="1"/>
      <c r="AS34" s="1"/>
      <c r="AT34" s="157"/>
      <c r="AU34" s="157"/>
      <c r="AV34" s="157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21" customHeight="1" thickBot="1">
      <c r="A35" s="1"/>
      <c r="B35" s="53" t="s">
        <v>13</v>
      </c>
      <c r="C35" s="105">
        <f>SUM(C25:C33)</f>
        <v>3079</v>
      </c>
      <c r="D35" s="106">
        <f>SUM(D25:D33)</f>
        <v>2879</v>
      </c>
      <c r="E35" s="56">
        <f>SUM(E25:E33)</f>
        <v>30</v>
      </c>
      <c r="F35" s="123" t="s">
        <v>13</v>
      </c>
      <c r="G35" s="117"/>
      <c r="H35" s="108" t="s">
        <v>14</v>
      </c>
      <c r="I35" s="86"/>
      <c r="J35" s="124"/>
      <c r="K35" s="124"/>
      <c r="L35" s="171">
        <f>SUM(L25:L33)</f>
        <v>31</v>
      </c>
      <c r="M35" s="172"/>
      <c r="N35" s="173"/>
      <c r="O35" s="174"/>
      <c r="P35" s="171">
        <f>SUM(P25:P34)</f>
        <v>44</v>
      </c>
      <c r="Q35" s="225"/>
      <c r="R35" s="175"/>
      <c r="S35" s="175"/>
      <c r="T35" s="171">
        <f>SUM(T25:T33)</f>
        <v>0</v>
      </c>
      <c r="U35" s="172"/>
      <c r="V35" s="173"/>
      <c r="W35" s="174"/>
      <c r="X35" s="171">
        <f>SUM(X25:X34)</f>
        <v>0</v>
      </c>
      <c r="Y35" s="225"/>
      <c r="Z35" s="175"/>
      <c r="AA35" s="175"/>
      <c r="AB35" s="171">
        <f>SUM(AB25:AB33)</f>
        <v>0</v>
      </c>
      <c r="AC35" s="172"/>
      <c r="AD35" s="173"/>
      <c r="AE35" s="174"/>
      <c r="AF35" s="171">
        <f>SUM(AF25:AF34)</f>
        <v>0</v>
      </c>
      <c r="AG35" s="225"/>
      <c r="AH35" s="175"/>
      <c r="AI35" s="175"/>
      <c r="AJ35" s="171">
        <f>SUM(AJ25:AJ33)</f>
        <v>0</v>
      </c>
      <c r="AK35" s="172"/>
      <c r="AL35" s="173"/>
      <c r="AM35" s="174"/>
      <c r="AN35" s="171">
        <f>SUM(AN25:AN34)</f>
        <v>0</v>
      </c>
      <c r="AO35" s="232"/>
      <c r="AP35" s="169" t="s">
        <v>26</v>
      </c>
      <c r="AQ35" s="167" t="s">
        <v>28</v>
      </c>
      <c r="AR35" s="1"/>
      <c r="AS35" s="1"/>
      <c r="AT35" s="157"/>
      <c r="AU35" s="157"/>
      <c r="AV35" s="157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5" customHeight="1" thickBot="1">
      <c r="A36" s="1"/>
      <c r="B36" s="95"/>
      <c r="C36" s="96"/>
      <c r="D36" s="96"/>
      <c r="E36" s="97"/>
      <c r="F36" s="125"/>
      <c r="G36" s="117"/>
      <c r="H36" s="118"/>
      <c r="I36" s="118"/>
      <c r="J36" s="119"/>
      <c r="K36" s="119"/>
      <c r="L36" s="246"/>
      <c r="M36" s="177"/>
      <c r="N36" s="177"/>
      <c r="O36" s="177"/>
      <c r="P36" s="178"/>
      <c r="Q36" s="195"/>
      <c r="R36" s="180"/>
      <c r="S36" s="180"/>
      <c r="T36" s="176"/>
      <c r="U36" s="177"/>
      <c r="V36" s="177"/>
      <c r="W36" s="177"/>
      <c r="X36" s="178"/>
      <c r="Y36" s="195"/>
      <c r="Z36" s="180"/>
      <c r="AA36" s="180"/>
      <c r="AB36" s="176"/>
      <c r="AC36" s="177"/>
      <c r="AD36" s="177"/>
      <c r="AE36" s="177"/>
      <c r="AF36" s="178"/>
      <c r="AG36" s="195"/>
      <c r="AH36" s="180"/>
      <c r="AI36" s="180"/>
      <c r="AJ36" s="176"/>
      <c r="AK36" s="177"/>
      <c r="AL36" s="177"/>
      <c r="AM36" s="177"/>
      <c r="AN36" s="178"/>
      <c r="AO36" s="232"/>
      <c r="AP36" s="1"/>
      <c r="AQ36" s="1"/>
      <c r="AR36" s="1"/>
      <c r="AS36" s="1"/>
      <c r="AT36" s="157"/>
      <c r="AU36" s="157"/>
      <c r="AV36" s="157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21" customHeight="1" thickBot="1">
      <c r="A37" s="1"/>
      <c r="B37" s="53" t="s">
        <v>15</v>
      </c>
      <c r="C37" s="105">
        <f>C23+C35</f>
        <v>6016</v>
      </c>
      <c r="D37" s="106">
        <f>D23+D35</f>
        <v>5837</v>
      </c>
      <c r="E37" s="56">
        <f>E23+E35</f>
        <v>60</v>
      </c>
      <c r="F37" s="123" t="s">
        <v>16</v>
      </c>
      <c r="G37" s="58"/>
      <c r="H37" s="126" t="s">
        <v>17</v>
      </c>
      <c r="I37" s="127"/>
      <c r="J37" s="60"/>
      <c r="K37" s="60"/>
      <c r="L37" s="181">
        <f>L35+L23</f>
        <v>62</v>
      </c>
      <c r="M37" s="182"/>
      <c r="N37" s="183"/>
      <c r="O37" s="184"/>
      <c r="P37" s="185">
        <f>P23+P35</f>
        <v>88</v>
      </c>
      <c r="Q37" s="226"/>
      <c r="R37" s="186"/>
      <c r="S37" s="186"/>
      <c r="T37" s="181">
        <f>T35+T23</f>
        <v>3</v>
      </c>
      <c r="U37" s="182"/>
      <c r="V37" s="183"/>
      <c r="W37" s="184"/>
      <c r="X37" s="185">
        <f>X23+X35</f>
        <v>3</v>
      </c>
      <c r="Y37" s="226"/>
      <c r="Z37" s="186"/>
      <c r="AA37" s="186"/>
      <c r="AB37" s="181">
        <f>AB35+AB23</f>
        <v>0</v>
      </c>
      <c r="AC37" s="182"/>
      <c r="AD37" s="183"/>
      <c r="AE37" s="184"/>
      <c r="AF37" s="185">
        <f>AF23+AF35</f>
        <v>0</v>
      </c>
      <c r="AG37" s="226"/>
      <c r="AH37" s="186"/>
      <c r="AI37" s="186"/>
      <c r="AJ37" s="181">
        <f>AJ35+AJ23</f>
        <v>0</v>
      </c>
      <c r="AK37" s="182"/>
      <c r="AL37" s="183"/>
      <c r="AM37" s="184"/>
      <c r="AN37" s="185">
        <f>AN23+AN35</f>
        <v>0</v>
      </c>
      <c r="AO37" s="232"/>
      <c r="AP37" s="169" t="s">
        <v>26</v>
      </c>
      <c r="AQ37" s="167" t="s">
        <v>29</v>
      </c>
      <c r="AR37" s="1"/>
      <c r="AS37" s="1"/>
      <c r="AT37" s="157"/>
      <c r="AU37" s="157"/>
      <c r="AV37" s="157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5" customHeight="1" thickBot="1">
      <c r="A38" s="1"/>
      <c r="B38" s="128"/>
      <c r="C38" s="129"/>
      <c r="D38" s="129"/>
      <c r="E38" s="28"/>
      <c r="F38" s="130"/>
      <c r="G38" s="30"/>
      <c r="H38" s="131"/>
      <c r="I38" s="131"/>
      <c r="J38" s="30"/>
      <c r="K38" s="30"/>
      <c r="L38" s="247"/>
      <c r="M38" s="188"/>
      <c r="N38" s="188"/>
      <c r="O38" s="188"/>
      <c r="P38" s="189"/>
      <c r="Q38" s="195"/>
      <c r="R38" s="190"/>
      <c r="S38" s="190"/>
      <c r="T38" s="187"/>
      <c r="U38" s="188"/>
      <c r="V38" s="188"/>
      <c r="W38" s="188"/>
      <c r="X38" s="189"/>
      <c r="Y38" s="195"/>
      <c r="Z38" s="190"/>
      <c r="AA38" s="190"/>
      <c r="AB38" s="187"/>
      <c r="AC38" s="188"/>
      <c r="AD38" s="188"/>
      <c r="AE38" s="188"/>
      <c r="AF38" s="189"/>
      <c r="AG38" s="195"/>
      <c r="AH38" s="190"/>
      <c r="AI38" s="190"/>
      <c r="AJ38" s="187"/>
      <c r="AK38" s="188"/>
      <c r="AL38" s="188"/>
      <c r="AM38" s="188"/>
      <c r="AN38" s="189"/>
      <c r="AO38" s="232"/>
      <c r="AP38" s="1"/>
      <c r="AQ38" s="1"/>
      <c r="AR38" s="1"/>
      <c r="AS38" s="1"/>
      <c r="AT38" s="157"/>
      <c r="AU38" s="157"/>
      <c r="AV38" s="157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21" customHeight="1" thickBot="1">
      <c r="A39" s="1"/>
      <c r="B39" s="132"/>
      <c r="C39" s="28"/>
      <c r="D39" s="30"/>
      <c r="E39" s="28"/>
      <c r="F39" s="134" t="s">
        <v>18</v>
      </c>
      <c r="G39" s="28"/>
      <c r="H39" s="127" t="s">
        <v>19</v>
      </c>
      <c r="I39" s="127"/>
      <c r="J39" s="30"/>
      <c r="K39" s="30"/>
      <c r="L39" s="191">
        <f>L37-L9</f>
        <v>8</v>
      </c>
      <c r="M39" s="205"/>
      <c r="N39" s="205"/>
      <c r="O39" s="205"/>
      <c r="P39" s="205"/>
      <c r="Q39" s="227"/>
      <c r="R39" s="192">
        <f>R37-R11</f>
        <v>0</v>
      </c>
      <c r="S39" s="192">
        <f>S37-S11</f>
        <v>0</v>
      </c>
      <c r="T39" s="191">
        <f>T37-T9</f>
        <v>-17</v>
      </c>
      <c r="U39" s="206"/>
      <c r="V39" s="206"/>
      <c r="W39" s="206"/>
      <c r="X39" s="206"/>
      <c r="Y39" s="227"/>
      <c r="Z39" s="192">
        <f>Z37-Z11</f>
        <v>0</v>
      </c>
      <c r="AA39" s="192">
        <f>AA37-AA11</f>
        <v>0</v>
      </c>
      <c r="AB39" s="191">
        <f>AB37-AB9</f>
        <v>0</v>
      </c>
      <c r="AC39" s="206"/>
      <c r="AD39" s="206"/>
      <c r="AE39" s="206"/>
      <c r="AF39" s="206"/>
      <c r="AG39" s="227"/>
      <c r="AH39" s="192">
        <f>AH37-AH11</f>
        <v>0</v>
      </c>
      <c r="AI39" s="192">
        <f>AI37-AI11</f>
        <v>0</v>
      </c>
      <c r="AJ39" s="191">
        <f>AJ37-AJ9</f>
        <v>0</v>
      </c>
      <c r="AK39" s="206"/>
      <c r="AL39" s="206"/>
      <c r="AM39" s="206"/>
      <c r="AN39" s="206"/>
      <c r="AO39" s="232"/>
      <c r="AP39" s="1"/>
      <c r="AQ39" s="1"/>
      <c r="AR39" s="1"/>
      <c r="AS39" s="1"/>
      <c r="AT39" s="157"/>
      <c r="AU39" s="157"/>
      <c r="AV39" s="157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5" customHeight="1" thickBot="1">
      <c r="A40" s="1"/>
      <c r="B40" s="132"/>
      <c r="C40" s="28"/>
      <c r="D40" s="28"/>
      <c r="E40" s="28"/>
      <c r="F40" s="48"/>
      <c r="G40" s="28"/>
      <c r="H40" s="135"/>
      <c r="I40" s="135"/>
      <c r="J40" s="28"/>
      <c r="K40" s="28"/>
      <c r="L40" s="248"/>
      <c r="M40" s="194"/>
      <c r="N40" s="194"/>
      <c r="O40" s="194"/>
      <c r="P40" s="193"/>
      <c r="Q40" s="227"/>
      <c r="R40" s="194"/>
      <c r="S40" s="194"/>
      <c r="T40" s="193"/>
      <c r="U40" s="190"/>
      <c r="V40" s="190"/>
      <c r="W40" s="190"/>
      <c r="X40" s="179"/>
      <c r="Y40" s="227"/>
      <c r="Z40" s="194"/>
      <c r="AA40" s="194"/>
      <c r="AB40" s="193"/>
      <c r="AC40" s="190"/>
      <c r="AD40" s="190"/>
      <c r="AE40" s="190"/>
      <c r="AF40" s="179"/>
      <c r="AG40" s="227"/>
      <c r="AH40" s="194"/>
      <c r="AI40" s="194"/>
      <c r="AJ40" s="193"/>
      <c r="AK40" s="190"/>
      <c r="AL40" s="190"/>
      <c r="AM40" s="190"/>
      <c r="AN40" s="179"/>
      <c r="AO40" s="232"/>
      <c r="AP40" s="1"/>
      <c r="AQ40" s="1"/>
      <c r="AR40" s="1"/>
      <c r="AS40" s="1"/>
      <c r="AT40" s="157"/>
      <c r="AU40" s="157"/>
      <c r="AV40" s="168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21" customHeight="1" thickBot="1">
      <c r="A41" s="1"/>
      <c r="B41" s="218"/>
      <c r="C41" s="137"/>
      <c r="D41" s="28"/>
      <c r="E41" s="138"/>
      <c r="F41" s="198" t="s">
        <v>32</v>
      </c>
      <c r="G41" s="28"/>
      <c r="H41" s="28"/>
      <c r="I41" s="78"/>
      <c r="J41" s="28"/>
      <c r="K41" s="28"/>
      <c r="L41" s="139">
        <f>SUM(L58:L75)</f>
        <v>1</v>
      </c>
      <c r="M41" s="194"/>
      <c r="N41" s="194"/>
      <c r="O41" s="194"/>
      <c r="P41" s="193"/>
      <c r="Q41" s="227"/>
      <c r="R41" s="194"/>
      <c r="S41" s="194"/>
      <c r="T41" s="139">
        <f>SUM(T58:T75)</f>
        <v>17</v>
      </c>
      <c r="U41" s="190"/>
      <c r="V41" s="190"/>
      <c r="W41" s="190"/>
      <c r="X41" s="179"/>
      <c r="Y41" s="227"/>
      <c r="Z41" s="194"/>
      <c r="AA41" s="194"/>
      <c r="AB41" s="139">
        <f>SUM(X58:X75)</f>
        <v>0</v>
      </c>
      <c r="AC41" s="190"/>
      <c r="AD41" s="190"/>
      <c r="AE41" s="190"/>
      <c r="AF41" s="179"/>
      <c r="AG41" s="227"/>
      <c r="AH41" s="194"/>
      <c r="AI41" s="194"/>
      <c r="AJ41" s="139">
        <f>SUM(AF58:AF75)</f>
        <v>0</v>
      </c>
      <c r="AK41" s="190"/>
      <c r="AL41" s="190"/>
      <c r="AM41" s="190"/>
      <c r="AN41" s="179"/>
      <c r="AO41" s="232"/>
      <c r="AP41" s="1"/>
      <c r="AQ41" s="1"/>
      <c r="AR41" s="1"/>
      <c r="AS41" s="1"/>
      <c r="AT41" s="157"/>
      <c r="AU41" s="157"/>
      <c r="AV41" s="157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5" customHeight="1" thickBot="1">
      <c r="A42" s="1"/>
      <c r="B42" s="140"/>
      <c r="C42" s="141"/>
      <c r="D42" s="141"/>
      <c r="E42" s="141"/>
      <c r="F42" s="141"/>
      <c r="G42" s="141"/>
      <c r="H42" s="142"/>
      <c r="I42" s="142"/>
      <c r="J42" s="141"/>
      <c r="K42" s="141"/>
      <c r="L42" s="249"/>
      <c r="M42" s="141"/>
      <c r="N42" s="141"/>
      <c r="O42" s="141"/>
      <c r="P42" s="143"/>
      <c r="Q42" s="144"/>
      <c r="R42" s="141"/>
      <c r="S42" s="141"/>
      <c r="T42" s="143"/>
      <c r="U42" s="141"/>
      <c r="V42" s="141"/>
      <c r="W42" s="141"/>
      <c r="X42" s="143"/>
      <c r="Y42" s="144"/>
      <c r="Z42" s="141"/>
      <c r="AA42" s="141"/>
      <c r="AB42" s="143"/>
      <c r="AC42" s="141"/>
      <c r="AD42" s="141"/>
      <c r="AE42" s="141"/>
      <c r="AF42" s="143"/>
      <c r="AG42" s="144"/>
      <c r="AH42" s="141"/>
      <c r="AI42" s="141"/>
      <c r="AJ42" s="143"/>
      <c r="AK42" s="141"/>
      <c r="AL42" s="141"/>
      <c r="AM42" s="141"/>
      <c r="AN42" s="143"/>
      <c r="AO42" s="233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5" customHeight="1" thickBot="1">
      <c r="A43" s="1"/>
      <c r="B43" s="28"/>
      <c r="C43" s="28"/>
      <c r="D43" s="28"/>
      <c r="E43" s="28"/>
      <c r="F43" s="28"/>
      <c r="G43" s="28"/>
      <c r="H43" s="135"/>
      <c r="I43" s="135"/>
      <c r="J43" s="28"/>
      <c r="K43" s="28"/>
      <c r="L43" s="66"/>
      <c r="M43" s="28"/>
      <c r="N43" s="28"/>
      <c r="O43" s="28"/>
      <c r="P43" s="66"/>
      <c r="Q43" s="66"/>
      <c r="R43" s="28"/>
      <c r="S43" s="28"/>
      <c r="T43" s="66"/>
      <c r="U43" s="28"/>
      <c r="V43" s="28"/>
      <c r="W43" s="28"/>
      <c r="X43" s="66"/>
      <c r="Y43" s="66"/>
      <c r="Z43" s="28"/>
      <c r="AA43" s="28"/>
      <c r="AB43" s="66"/>
      <c r="AC43" s="28"/>
      <c r="AD43" s="28"/>
      <c r="AE43" s="28"/>
      <c r="AF43" s="66"/>
      <c r="AG43" s="66"/>
      <c r="AH43" s="28"/>
      <c r="AI43" s="28"/>
      <c r="AJ43" s="66"/>
      <c r="AK43" s="28"/>
      <c r="AL43" s="28"/>
      <c r="AM43" s="28"/>
      <c r="AN43" s="66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>
      <c r="A44" s="1"/>
      <c r="B44" s="209"/>
      <c r="C44" s="210"/>
      <c r="D44" s="210"/>
      <c r="E44" s="210"/>
      <c r="F44" s="210"/>
      <c r="G44" s="210"/>
      <c r="H44" s="211"/>
      <c r="I44" s="211"/>
      <c r="J44" s="210"/>
      <c r="K44" s="210"/>
      <c r="L44" s="250"/>
      <c r="M44" s="210"/>
      <c r="N44" s="210"/>
      <c r="O44" s="210"/>
      <c r="P44" s="212"/>
      <c r="Q44" s="213"/>
      <c r="R44" s="210"/>
      <c r="S44" s="210"/>
      <c r="T44" s="212"/>
      <c r="U44" s="210"/>
      <c r="V44" s="210"/>
      <c r="W44" s="210"/>
      <c r="X44" s="212"/>
      <c r="Y44" s="213"/>
      <c r="Z44" s="210"/>
      <c r="AA44" s="210"/>
      <c r="AB44" s="212"/>
      <c r="AC44" s="210"/>
      <c r="AD44" s="210"/>
      <c r="AE44" s="210"/>
      <c r="AF44" s="212"/>
      <c r="AG44" s="213"/>
      <c r="AH44" s="210"/>
      <c r="AI44" s="210"/>
      <c r="AJ44" s="212"/>
      <c r="AK44" s="210"/>
      <c r="AL44" s="210"/>
      <c r="AM44" s="210"/>
      <c r="AN44" s="212"/>
      <c r="AO44" s="23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>
      <c r="A45" s="1"/>
      <c r="B45" s="132"/>
      <c r="C45" s="28"/>
      <c r="D45" s="28"/>
      <c r="E45" s="28"/>
      <c r="F45" s="28"/>
      <c r="G45" s="28"/>
      <c r="H45" s="135"/>
      <c r="I45" s="135"/>
      <c r="J45" s="217" t="s">
        <v>37</v>
      </c>
      <c r="K45" s="28">
        <f>L37</f>
        <v>62</v>
      </c>
      <c r="L45" s="251"/>
      <c r="M45" s="28"/>
      <c r="N45" s="28"/>
      <c r="O45" s="28"/>
      <c r="P45" s="66"/>
      <c r="Q45" s="207"/>
      <c r="R45" s="28"/>
      <c r="S45" s="28"/>
      <c r="T45" s="66"/>
      <c r="U45" s="28"/>
      <c r="V45" s="28"/>
      <c r="W45" s="28"/>
      <c r="X45" s="66"/>
      <c r="Y45" s="207"/>
      <c r="Z45" s="28"/>
      <c r="AA45" s="28"/>
      <c r="AB45" s="66"/>
      <c r="AC45" s="28"/>
      <c r="AD45" s="28"/>
      <c r="AE45" s="28"/>
      <c r="AF45" s="66"/>
      <c r="AG45" s="207"/>
      <c r="AH45" s="28"/>
      <c r="AI45" s="28"/>
      <c r="AJ45" s="66"/>
      <c r="AK45" s="28"/>
      <c r="AL45" s="28"/>
      <c r="AM45" s="28"/>
      <c r="AN45" s="66"/>
      <c r="AO45" s="232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>
      <c r="A46" s="1"/>
      <c r="B46" s="132"/>
      <c r="C46" s="28"/>
      <c r="D46" s="28"/>
      <c r="E46" s="28"/>
      <c r="F46" s="28"/>
      <c r="G46" s="28"/>
      <c r="H46" s="135"/>
      <c r="I46" s="135"/>
      <c r="J46" s="217" t="s">
        <v>38</v>
      </c>
      <c r="K46" s="28">
        <v>10</v>
      </c>
      <c r="L46" s="251"/>
      <c r="M46" s="28"/>
      <c r="N46" s="28"/>
      <c r="O46" s="28"/>
      <c r="P46" s="66"/>
      <c r="Q46" s="207"/>
      <c r="R46" s="28"/>
      <c r="S46" s="28"/>
      <c r="T46" s="66"/>
      <c r="U46" s="28"/>
      <c r="V46" s="28"/>
      <c r="W46" s="28"/>
      <c r="X46" s="66"/>
      <c r="Y46" s="207"/>
      <c r="Z46" s="28"/>
      <c r="AA46" s="28"/>
      <c r="AB46" s="66"/>
      <c r="AC46" s="28"/>
      <c r="AD46" s="28"/>
      <c r="AE46" s="28"/>
      <c r="AF46" s="66"/>
      <c r="AG46" s="207"/>
      <c r="AH46" s="28"/>
      <c r="AI46" s="28"/>
      <c r="AJ46" s="66"/>
      <c r="AK46" s="28"/>
      <c r="AL46" s="28"/>
      <c r="AM46" s="28"/>
      <c r="AN46" s="66"/>
      <c r="AO46" s="232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>
      <c r="A47" s="1"/>
      <c r="B47" s="132"/>
      <c r="C47" s="28"/>
      <c r="D47" s="28"/>
      <c r="E47" s="28"/>
      <c r="F47" s="28"/>
      <c r="G47" s="28"/>
      <c r="H47" s="135"/>
      <c r="I47" s="135"/>
      <c r="J47" s="217" t="s">
        <v>39</v>
      </c>
      <c r="K47" s="28">
        <v>10</v>
      </c>
      <c r="L47" s="251"/>
      <c r="M47" s="28"/>
      <c r="N47" s="28"/>
      <c r="O47" s="28"/>
      <c r="P47" s="66"/>
      <c r="Q47" s="207"/>
      <c r="R47" s="28"/>
      <c r="S47" s="28"/>
      <c r="T47" s="66"/>
      <c r="U47" s="28"/>
      <c r="V47" s="28"/>
      <c r="W47" s="28"/>
      <c r="X47" s="66"/>
      <c r="Y47" s="207"/>
      <c r="Z47" s="28"/>
      <c r="AA47" s="28"/>
      <c r="AB47" s="66"/>
      <c r="AC47" s="28"/>
      <c r="AD47" s="28"/>
      <c r="AE47" s="28"/>
      <c r="AF47" s="66"/>
      <c r="AG47" s="207"/>
      <c r="AH47" s="28"/>
      <c r="AI47" s="28"/>
      <c r="AJ47" s="66"/>
      <c r="AK47" s="28"/>
      <c r="AL47" s="28"/>
      <c r="AM47" s="28"/>
      <c r="AN47" s="66"/>
      <c r="AO47" s="232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>
      <c r="A48" s="1"/>
      <c r="B48" s="132"/>
      <c r="C48" s="28"/>
      <c r="D48" s="28"/>
      <c r="E48" s="28"/>
      <c r="F48" s="28"/>
      <c r="G48" s="28"/>
      <c r="H48" s="135"/>
      <c r="I48" s="135"/>
      <c r="J48" s="217" t="s">
        <v>40</v>
      </c>
      <c r="K48" s="28">
        <f>((K45-K46)*113)/K47</f>
        <v>587.6</v>
      </c>
      <c r="L48" s="251"/>
      <c r="M48" s="28"/>
      <c r="N48" s="28"/>
      <c r="O48" s="28"/>
      <c r="P48" s="66"/>
      <c r="Q48" s="207"/>
      <c r="R48" s="28"/>
      <c r="S48" s="28"/>
      <c r="T48" s="66"/>
      <c r="U48" s="28"/>
      <c r="V48" s="28"/>
      <c r="W48" s="28"/>
      <c r="X48" s="66"/>
      <c r="Y48" s="207"/>
      <c r="Z48" s="28"/>
      <c r="AA48" s="28"/>
      <c r="AB48" s="66"/>
      <c r="AC48" s="28"/>
      <c r="AD48" s="28"/>
      <c r="AE48" s="28"/>
      <c r="AF48" s="66"/>
      <c r="AG48" s="207"/>
      <c r="AH48" s="28"/>
      <c r="AI48" s="28"/>
      <c r="AJ48" s="66"/>
      <c r="AK48" s="28"/>
      <c r="AL48" s="28"/>
      <c r="AM48" s="28"/>
      <c r="AN48" s="66"/>
      <c r="AO48" s="232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>
      <c r="A49" s="1"/>
      <c r="B49" s="132"/>
      <c r="C49" s="28"/>
      <c r="D49" s="28"/>
      <c r="E49" s="28"/>
      <c r="F49" s="28"/>
      <c r="G49" s="28"/>
      <c r="H49" s="135"/>
      <c r="I49" s="135"/>
      <c r="J49" s="215"/>
      <c r="K49" s="28"/>
      <c r="L49" s="251"/>
      <c r="M49" s="28"/>
      <c r="N49" s="28"/>
      <c r="O49" s="28"/>
      <c r="P49" s="66"/>
      <c r="Q49" s="207"/>
      <c r="R49" s="28"/>
      <c r="S49" s="28"/>
      <c r="T49" s="66"/>
      <c r="U49" s="28"/>
      <c r="V49" s="28"/>
      <c r="W49" s="28"/>
      <c r="X49" s="66"/>
      <c r="Y49" s="207"/>
      <c r="Z49" s="28"/>
      <c r="AA49" s="28"/>
      <c r="AB49" s="66"/>
      <c r="AC49" s="28"/>
      <c r="AD49" s="28"/>
      <c r="AE49" s="28"/>
      <c r="AF49" s="66"/>
      <c r="AG49" s="207"/>
      <c r="AH49" s="28"/>
      <c r="AI49" s="28"/>
      <c r="AJ49" s="66"/>
      <c r="AK49" s="28"/>
      <c r="AL49" s="28"/>
      <c r="AM49" s="28"/>
      <c r="AN49" s="66"/>
      <c r="AO49" s="232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>
      <c r="A50" s="1"/>
      <c r="B50" s="132"/>
      <c r="C50" s="28"/>
      <c r="D50" s="28"/>
      <c r="E50" s="28"/>
      <c r="F50" s="28"/>
      <c r="G50" s="28"/>
      <c r="H50" s="135"/>
      <c r="I50" s="135"/>
      <c r="J50" s="216" t="s">
        <v>41</v>
      </c>
      <c r="L50" s="252">
        <f>($K$48+L9)/2*0.96</f>
        <v>307.96800000000002</v>
      </c>
      <c r="M50" s="28"/>
      <c r="N50" s="28"/>
      <c r="O50" s="28"/>
      <c r="P50" s="66"/>
      <c r="Q50" s="207"/>
      <c r="R50" s="28"/>
      <c r="S50" s="28"/>
      <c r="T50" s="208">
        <f>($K$48+T9)/2*0.96</f>
        <v>291.64800000000002</v>
      </c>
      <c r="U50" s="28"/>
      <c r="V50" s="28"/>
      <c r="W50" s="28"/>
      <c r="X50" s="66"/>
      <c r="Y50" s="207"/>
      <c r="Z50" s="28"/>
      <c r="AA50" s="28"/>
      <c r="AB50" s="208">
        <f>($K$48+AB9)/2*0.96</f>
        <v>282.048</v>
      </c>
      <c r="AC50" s="28"/>
      <c r="AD50" s="28"/>
      <c r="AE50" s="28"/>
      <c r="AF50" s="66"/>
      <c r="AG50" s="207"/>
      <c r="AH50" s="28"/>
      <c r="AI50" s="28"/>
      <c r="AJ50" s="208">
        <f>($K$48+AJ9)/2*0.96</f>
        <v>282.048</v>
      </c>
      <c r="AK50" s="28"/>
      <c r="AL50" s="28"/>
      <c r="AM50" s="28"/>
      <c r="AN50" s="66"/>
      <c r="AO50" s="232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14" thickBot="1">
      <c r="A51" s="1"/>
      <c r="B51" s="140"/>
      <c r="C51" s="141"/>
      <c r="D51" s="141"/>
      <c r="E51" s="141"/>
      <c r="F51" s="141"/>
      <c r="G51" s="141"/>
      <c r="H51" s="142"/>
      <c r="I51" s="142"/>
      <c r="J51" s="141"/>
      <c r="K51" s="141"/>
      <c r="L51" s="249"/>
      <c r="M51" s="141"/>
      <c r="N51" s="141"/>
      <c r="O51" s="141"/>
      <c r="P51" s="143"/>
      <c r="Q51" s="144"/>
      <c r="R51" s="141"/>
      <c r="S51" s="141"/>
      <c r="T51" s="143"/>
      <c r="U51" s="141"/>
      <c r="V51" s="141"/>
      <c r="W51" s="141"/>
      <c r="X51" s="143"/>
      <c r="Y51" s="144"/>
      <c r="Z51" s="141"/>
      <c r="AA51" s="141"/>
      <c r="AB51" s="143"/>
      <c r="AC51" s="141"/>
      <c r="AD51" s="141"/>
      <c r="AE51" s="141"/>
      <c r="AF51" s="143"/>
      <c r="AG51" s="144"/>
      <c r="AH51" s="141"/>
      <c r="AI51" s="141"/>
      <c r="AJ51" s="143"/>
      <c r="AK51" s="141"/>
      <c r="AL51" s="141"/>
      <c r="AM51" s="141"/>
      <c r="AN51" s="143"/>
      <c r="AO51" s="233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6" customHeight="1">
      <c r="A52" s="1"/>
      <c r="B52" s="145"/>
      <c r="C52" s="145"/>
      <c r="D52" s="145"/>
      <c r="E52" s="145"/>
      <c r="F52" s="145"/>
      <c r="G52" s="145"/>
      <c r="H52" s="146"/>
      <c r="I52" s="146"/>
      <c r="J52" s="147"/>
      <c r="K52" s="148"/>
      <c r="L52" s="146"/>
      <c r="M52" s="149"/>
      <c r="N52" s="149"/>
      <c r="O52" s="149"/>
      <c r="P52" s="146"/>
      <c r="Q52" s="150"/>
      <c r="R52" s="148"/>
      <c r="S52" s="148"/>
      <c r="T52" s="146"/>
      <c r="U52" s="149"/>
      <c r="V52" s="149"/>
      <c r="W52" s="149"/>
      <c r="X52" s="146"/>
      <c r="Y52" s="150"/>
      <c r="Z52" s="148"/>
      <c r="AA52" s="148"/>
      <c r="AB52" s="146"/>
      <c r="AC52" s="149"/>
      <c r="AD52" s="149"/>
      <c r="AE52" s="149"/>
      <c r="AF52" s="146"/>
      <c r="AG52" s="150"/>
      <c r="AH52" s="148"/>
      <c r="AI52" s="148"/>
      <c r="AJ52" s="146"/>
      <c r="AK52" s="149"/>
      <c r="AL52" s="149"/>
      <c r="AM52" s="149"/>
      <c r="AN52" s="146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>
      <c r="A53" s="1"/>
      <c r="B53" s="214" t="s">
        <v>36</v>
      </c>
      <c r="C53" s="23"/>
      <c r="D53" s="1"/>
      <c r="E53" s="151"/>
      <c r="F53" s="23"/>
      <c r="G53" s="23"/>
      <c r="H53" s="28"/>
      <c r="I53" s="28"/>
      <c r="J53" s="28"/>
      <c r="K53" s="28"/>
      <c r="L53" s="152"/>
      <c r="M53" s="28"/>
      <c r="N53" s="28"/>
      <c r="O53" s="28"/>
      <c r="P53" s="13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>
      <c r="A54" s="1"/>
      <c r="B54" s="13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1"/>
      <c r="AP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>
      <c r="A55" s="1"/>
      <c r="B55" s="23"/>
      <c r="C55" s="23"/>
      <c r="D55" s="23"/>
      <c r="E55" s="23"/>
      <c r="F55" s="15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>
        <f t="shared" ref="L58:L66" si="40">IF(P13&lt;=X13,0,1)</f>
        <v>1</v>
      </c>
      <c r="M58" s="23"/>
      <c r="N58" s="23"/>
      <c r="O58" s="23"/>
      <c r="P58" s="204"/>
      <c r="Q58" s="23"/>
      <c r="R58" s="23"/>
      <c r="S58" s="23"/>
      <c r="T58" s="23">
        <f t="shared" ref="T58:T66" si="41">IF(X13&lt;=P13,0,1)</f>
        <v>0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>
        <f t="shared" si="40"/>
        <v>0</v>
      </c>
      <c r="M59" s="23"/>
      <c r="N59" s="23"/>
      <c r="O59" s="23"/>
      <c r="P59" s="204"/>
      <c r="Q59" s="23"/>
      <c r="R59" s="23"/>
      <c r="S59" s="23"/>
      <c r="T59" s="23">
        <f t="shared" si="41"/>
        <v>1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>
        <f t="shared" si="40"/>
        <v>0</v>
      </c>
      <c r="M60" s="23"/>
      <c r="N60" s="23"/>
      <c r="O60" s="23"/>
      <c r="P60" s="204"/>
      <c r="Q60" s="23"/>
      <c r="R60" s="23"/>
      <c r="S60" s="23"/>
      <c r="T60" s="23">
        <f t="shared" si="41"/>
        <v>1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>
        <f t="shared" si="40"/>
        <v>0</v>
      </c>
      <c r="M61" s="23"/>
      <c r="N61" s="23"/>
      <c r="O61" s="23"/>
      <c r="P61" s="204"/>
      <c r="Q61" s="23"/>
      <c r="R61" s="23"/>
      <c r="S61" s="23"/>
      <c r="T61" s="23">
        <f t="shared" si="41"/>
        <v>1</v>
      </c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>
        <f t="shared" si="40"/>
        <v>0</v>
      </c>
      <c r="M62" s="23"/>
      <c r="N62" s="23"/>
      <c r="O62" s="23"/>
      <c r="P62" s="204"/>
      <c r="Q62" s="23"/>
      <c r="R62" s="23"/>
      <c r="S62" s="23"/>
      <c r="T62" s="23">
        <f t="shared" si="41"/>
        <v>1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>
        <f t="shared" si="40"/>
        <v>0</v>
      </c>
      <c r="M63" s="23"/>
      <c r="N63" s="23"/>
      <c r="O63" s="23"/>
      <c r="P63" s="204"/>
      <c r="Q63" s="23"/>
      <c r="R63" s="23"/>
      <c r="S63" s="23"/>
      <c r="T63" s="23">
        <f t="shared" si="41"/>
        <v>1</v>
      </c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>
        <f t="shared" si="40"/>
        <v>0</v>
      </c>
      <c r="M64" s="23"/>
      <c r="N64" s="23"/>
      <c r="O64" s="23"/>
      <c r="P64" s="204"/>
      <c r="Q64" s="23"/>
      <c r="R64" s="23"/>
      <c r="S64" s="23"/>
      <c r="T64" s="23">
        <f t="shared" si="41"/>
        <v>1</v>
      </c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>
        <f t="shared" si="40"/>
        <v>0</v>
      </c>
      <c r="M65" s="23"/>
      <c r="N65" s="23"/>
      <c r="O65" s="23"/>
      <c r="P65" s="204"/>
      <c r="Q65" s="23"/>
      <c r="R65" s="23"/>
      <c r="S65" s="23"/>
      <c r="T65" s="23">
        <f t="shared" si="41"/>
        <v>1</v>
      </c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>
        <f t="shared" si="40"/>
        <v>0</v>
      </c>
      <c r="M66" s="23"/>
      <c r="N66" s="23"/>
      <c r="O66" s="23"/>
      <c r="P66" s="204"/>
      <c r="Q66" s="23"/>
      <c r="R66" s="23"/>
      <c r="S66" s="23"/>
      <c r="T66" s="23">
        <f t="shared" si="41"/>
        <v>1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>
        <f t="shared" ref="L67:L75" si="42">IF(P25&lt;=X25,0,1)</f>
        <v>0</v>
      </c>
      <c r="M67" s="23"/>
      <c r="N67" s="23"/>
      <c r="O67" s="23"/>
      <c r="P67" s="204"/>
      <c r="Q67" s="23"/>
      <c r="R67" s="23"/>
      <c r="S67" s="23"/>
      <c r="T67" s="23">
        <f t="shared" ref="T67:T75" si="43">IF(X25&lt;=P25,0,1)</f>
        <v>1</v>
      </c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>
        <f t="shared" si="42"/>
        <v>0</v>
      </c>
      <c r="M68" s="23"/>
      <c r="N68" s="23"/>
      <c r="O68" s="23"/>
      <c r="P68" s="204"/>
      <c r="Q68" s="23"/>
      <c r="R68" s="23"/>
      <c r="S68" s="23"/>
      <c r="T68" s="23">
        <f t="shared" si="43"/>
        <v>1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>
        <f t="shared" si="42"/>
        <v>0</v>
      </c>
      <c r="M69" s="23"/>
      <c r="N69" s="23"/>
      <c r="O69" s="23"/>
      <c r="P69" s="204"/>
      <c r="Q69" s="23"/>
      <c r="R69" s="23"/>
      <c r="S69" s="23"/>
      <c r="T69" s="23">
        <f t="shared" si="43"/>
        <v>1</v>
      </c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>
        <f t="shared" si="42"/>
        <v>0</v>
      </c>
      <c r="M70" s="23"/>
      <c r="N70" s="23"/>
      <c r="O70" s="23"/>
      <c r="P70" s="204"/>
      <c r="Q70" s="23"/>
      <c r="R70" s="23"/>
      <c r="S70" s="23"/>
      <c r="T70" s="23">
        <f t="shared" si="43"/>
        <v>1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>
        <f t="shared" si="42"/>
        <v>0</v>
      </c>
      <c r="M71" s="23"/>
      <c r="N71" s="23"/>
      <c r="O71" s="23"/>
      <c r="P71" s="204"/>
      <c r="Q71" s="23"/>
      <c r="R71" s="23"/>
      <c r="S71" s="23"/>
      <c r="T71" s="23">
        <f t="shared" si="43"/>
        <v>1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>
        <f t="shared" si="42"/>
        <v>0</v>
      </c>
      <c r="M72" s="23"/>
      <c r="N72" s="23"/>
      <c r="O72" s="23"/>
      <c r="P72" s="204"/>
      <c r="Q72" s="23"/>
      <c r="R72" s="23"/>
      <c r="S72" s="23"/>
      <c r="T72" s="23">
        <f t="shared" si="43"/>
        <v>1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>
        <f t="shared" si="42"/>
        <v>0</v>
      </c>
      <c r="M73" s="23"/>
      <c r="N73" s="23"/>
      <c r="O73" s="23"/>
      <c r="P73" s="204"/>
      <c r="Q73" s="23"/>
      <c r="R73" s="23"/>
      <c r="S73" s="23"/>
      <c r="T73" s="23">
        <f t="shared" si="43"/>
        <v>1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>
      <c r="A74" s="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>
        <f t="shared" si="42"/>
        <v>0</v>
      </c>
      <c r="M74" s="23"/>
      <c r="N74" s="23"/>
      <c r="O74" s="23"/>
      <c r="P74" s="204"/>
      <c r="Q74" s="23"/>
      <c r="R74" s="23"/>
      <c r="S74" s="23"/>
      <c r="T74" s="23">
        <f t="shared" si="43"/>
        <v>1</v>
      </c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>
      <c r="A75" s="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>
        <f t="shared" si="42"/>
        <v>0</v>
      </c>
      <c r="M75" s="23"/>
      <c r="N75" s="23"/>
      <c r="O75" s="23"/>
      <c r="P75" s="204"/>
      <c r="Q75" s="23"/>
      <c r="R75" s="23"/>
      <c r="S75" s="23"/>
      <c r="T75" s="23">
        <f t="shared" si="43"/>
        <v>1</v>
      </c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6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1:6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1:6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</row>
    <row r="112" spans="1:6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1:6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</sheetData>
  <mergeCells count="6">
    <mergeCell ref="AJ6:AN6"/>
    <mergeCell ref="B6:D6"/>
    <mergeCell ref="B7:E8"/>
    <mergeCell ref="L6:P6"/>
    <mergeCell ref="T6:X6"/>
    <mergeCell ref="AB6:AF6"/>
  </mergeCells>
  <phoneticPr fontId="0" type="noConversion"/>
  <conditionalFormatting sqref="T12 M12">
    <cfRule type="cellIs" dxfId="39" priority="21" stopIfTrue="1" operator="equal">
      <formula>0</formula>
    </cfRule>
  </conditionalFormatting>
  <conditionalFormatting sqref="P13:P21 P25:P33">
    <cfRule type="cellIs" dxfId="38" priority="22" stopIfTrue="1" operator="greaterThan">
      <formula>X13</formula>
    </cfRule>
  </conditionalFormatting>
  <conditionalFormatting sqref="X13:X21 X25:X33">
    <cfRule type="cellIs" dxfId="37" priority="23" stopIfTrue="1" operator="greaterThan">
      <formula>P13</formula>
    </cfRule>
  </conditionalFormatting>
  <conditionalFormatting sqref="P37">
    <cfRule type="cellIs" dxfId="36" priority="24" stopIfTrue="1" operator="greaterThanOrEqual">
      <formula>X37</formula>
    </cfRule>
    <cfRule type="cellIs" dxfId="35" priority="25" stopIfTrue="1" operator="lessThan">
      <formula>X37</formula>
    </cfRule>
  </conditionalFormatting>
  <conditionalFormatting sqref="L37">
    <cfRule type="cellIs" dxfId="34" priority="26" stopIfTrue="1" operator="lessThanOrEqual">
      <formula>T37</formula>
    </cfRule>
    <cfRule type="cellIs" dxfId="33" priority="27" stopIfTrue="1" operator="greaterThan">
      <formula>T37</formula>
    </cfRule>
  </conditionalFormatting>
  <conditionalFormatting sqref="X37">
    <cfRule type="cellIs" dxfId="32" priority="28" stopIfTrue="1" operator="greaterThanOrEqual">
      <formula>P37</formula>
    </cfRule>
    <cfRule type="cellIs" dxfId="31" priority="29" stopIfTrue="1" operator="lessThan">
      <formula>P37</formula>
    </cfRule>
  </conditionalFormatting>
  <conditionalFormatting sqref="L39">
    <cfRule type="cellIs" dxfId="30" priority="30" stopIfTrue="1" operator="lessThanOrEqual">
      <formula>T39</formula>
    </cfRule>
    <cfRule type="cellIs" dxfId="29" priority="31" stopIfTrue="1" operator="greaterThan">
      <formula>T39</formula>
    </cfRule>
  </conditionalFormatting>
  <conditionalFormatting sqref="T39">
    <cfRule type="cellIs" dxfId="28" priority="32" stopIfTrue="1" operator="lessThanOrEqual">
      <formula>L39</formula>
    </cfRule>
    <cfRule type="cellIs" dxfId="27" priority="33" stopIfTrue="1" operator="greaterThan">
      <formula>L39</formula>
    </cfRule>
  </conditionalFormatting>
  <conditionalFormatting sqref="L41">
    <cfRule type="cellIs" dxfId="26" priority="34" stopIfTrue="1" operator="greaterThanOrEqual">
      <formula>T41</formula>
    </cfRule>
    <cfRule type="cellIs" dxfId="25" priority="35" stopIfTrue="1" operator="lessThan">
      <formula>T41</formula>
    </cfRule>
  </conditionalFormatting>
  <conditionalFormatting sqref="T41">
    <cfRule type="cellIs" dxfId="24" priority="36" stopIfTrue="1" operator="greaterThanOrEqual">
      <formula>L41</formula>
    </cfRule>
    <cfRule type="cellIs" dxfId="23" priority="37" stopIfTrue="1" operator="lessThan">
      <formula>L41</formula>
    </cfRule>
  </conditionalFormatting>
  <conditionalFormatting sqref="T37">
    <cfRule type="cellIs" dxfId="22" priority="38" stopIfTrue="1" operator="lessThanOrEqual">
      <formula>L37</formula>
    </cfRule>
    <cfRule type="cellIs" dxfId="21" priority="39" stopIfTrue="1" operator="greaterThan">
      <formula>L37</formula>
    </cfRule>
  </conditionalFormatting>
  <conditionalFormatting sqref="AB12">
    <cfRule type="cellIs" dxfId="20" priority="11" stopIfTrue="1" operator="equal">
      <formula>0</formula>
    </cfRule>
  </conditionalFormatting>
  <conditionalFormatting sqref="AF13:AF21 AF25:AF33">
    <cfRule type="cellIs" dxfId="19" priority="12" stopIfTrue="1" operator="greaterThan">
      <formula>X13</formula>
    </cfRule>
  </conditionalFormatting>
  <conditionalFormatting sqref="AF37">
    <cfRule type="cellIs" dxfId="18" priority="13" stopIfTrue="1" operator="greaterThanOrEqual">
      <formula>X37</formula>
    </cfRule>
    <cfRule type="cellIs" dxfId="17" priority="14" stopIfTrue="1" operator="lessThan">
      <formula>X37</formula>
    </cfRule>
  </conditionalFormatting>
  <conditionalFormatting sqref="AB39">
    <cfRule type="cellIs" dxfId="16" priority="15" stopIfTrue="1" operator="lessThanOrEqual">
      <formula>T39</formula>
    </cfRule>
    <cfRule type="cellIs" dxfId="15" priority="16" stopIfTrue="1" operator="greaterThan">
      <formula>T39</formula>
    </cfRule>
  </conditionalFormatting>
  <conditionalFormatting sqref="AB41">
    <cfRule type="cellIs" dxfId="14" priority="17" stopIfTrue="1" operator="greaterThanOrEqual">
      <formula>T41</formula>
    </cfRule>
    <cfRule type="cellIs" dxfId="13" priority="18" stopIfTrue="1" operator="lessThan">
      <formula>T41</formula>
    </cfRule>
  </conditionalFormatting>
  <conditionalFormatting sqref="AB37">
    <cfRule type="cellIs" dxfId="12" priority="19" stopIfTrue="1" operator="lessThanOrEqual">
      <formula>T37</formula>
    </cfRule>
    <cfRule type="cellIs" dxfId="11" priority="20" stopIfTrue="1" operator="greaterThan">
      <formula>T37</formula>
    </cfRule>
  </conditionalFormatting>
  <conditionalFormatting sqref="AJ12">
    <cfRule type="cellIs" dxfId="10" priority="1" stopIfTrue="1" operator="equal">
      <formula>0</formula>
    </cfRule>
  </conditionalFormatting>
  <conditionalFormatting sqref="AN13:AN21 AN25:AN33">
    <cfRule type="cellIs" dxfId="9" priority="2" stopIfTrue="1" operator="greaterThan">
      <formula>AF13</formula>
    </cfRule>
  </conditionalFormatting>
  <conditionalFormatting sqref="AN37">
    <cfRule type="cellIs" dxfId="8" priority="3" stopIfTrue="1" operator="greaterThanOrEqual">
      <formula>AF37</formula>
    </cfRule>
    <cfRule type="cellIs" dxfId="7" priority="4" stopIfTrue="1" operator="lessThan">
      <formula>AF37</formula>
    </cfRule>
  </conditionalFormatting>
  <conditionalFormatting sqref="AJ39">
    <cfRule type="cellIs" dxfId="6" priority="5" stopIfTrue="1" operator="lessThanOrEqual">
      <formula>AB39</formula>
    </cfRule>
    <cfRule type="cellIs" dxfId="5" priority="6" stopIfTrue="1" operator="greaterThan">
      <formula>AB39</formula>
    </cfRule>
  </conditionalFormatting>
  <conditionalFormatting sqref="AJ41">
    <cfRule type="cellIs" dxfId="4" priority="7" stopIfTrue="1" operator="greaterThanOrEqual">
      <formula>AB41</formula>
    </cfRule>
    <cfRule type="cellIs" dxfId="3" priority="8" stopIfTrue="1" operator="lessThan">
      <formula>AB41</formula>
    </cfRule>
  </conditionalFormatting>
  <conditionalFormatting sqref="AJ37">
    <cfRule type="cellIs" dxfId="2" priority="9" stopIfTrue="1" operator="lessThanOrEqual">
      <formula>AB37</formula>
    </cfRule>
    <cfRule type="cellIs" dxfId="1" priority="10" stopIfTrue="1" operator="greaterThan">
      <formula>AB37</formula>
    </cfRule>
  </conditionalFormatting>
  <pageMargins left="0.75" right="0.75" top="1" bottom="1" header="0.5" footer="0.5"/>
  <pageSetup paperSize="9" scale="94" orientation="portrait"/>
  <headerFooter alignWithMargins="0"/>
  <rowBreaks count="1" manualBreakCount="1">
    <brk id="51" max="16383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99E4-B794-A24E-BA8C-D618693F3BE8}">
  <dimension ref="A1:G32"/>
  <sheetViews>
    <sheetView workbookViewId="0">
      <selection activeCell="H13" sqref="H13"/>
    </sheetView>
  </sheetViews>
  <sheetFormatPr baseColWidth="10" defaultRowHeight="13"/>
  <cols>
    <col min="1" max="2" width="24.59765625" customWidth="1"/>
    <col min="3" max="3" width="18.19921875" customWidth="1"/>
    <col min="4" max="4" width="12.796875" customWidth="1"/>
    <col min="5" max="5" width="17.19921875" customWidth="1"/>
    <col min="6" max="6" width="18.59765625" customWidth="1"/>
  </cols>
  <sheetData>
    <row r="1" spans="1:7" s="253" customFormat="1" ht="48" customHeight="1">
      <c r="A1" s="278" t="s">
        <v>169</v>
      </c>
      <c r="B1" s="278" t="s">
        <v>170</v>
      </c>
      <c r="C1" s="278" t="s">
        <v>171</v>
      </c>
      <c r="D1" s="279" t="s">
        <v>172</v>
      </c>
      <c r="E1" s="279" t="s">
        <v>173</v>
      </c>
      <c r="F1" s="280" t="s">
        <v>174</v>
      </c>
      <c r="G1" s="281"/>
    </row>
    <row r="2" spans="1:7">
      <c r="A2" t="s">
        <v>107</v>
      </c>
      <c r="B2" t="s">
        <v>108</v>
      </c>
      <c r="C2" t="s">
        <v>129</v>
      </c>
      <c r="D2" t="s">
        <v>109</v>
      </c>
      <c r="E2">
        <v>3</v>
      </c>
      <c r="F2">
        <v>3</v>
      </c>
    </row>
    <row r="3" spans="1:7">
      <c r="D3" t="s">
        <v>110</v>
      </c>
      <c r="E3">
        <v>4</v>
      </c>
      <c r="F3">
        <v>4</v>
      </c>
    </row>
    <row r="4" spans="1:7" s="253" customFormat="1">
      <c r="D4" s="253" t="s">
        <v>111</v>
      </c>
      <c r="E4" s="254">
        <v>5</v>
      </c>
      <c r="F4" s="254">
        <v>5</v>
      </c>
    </row>
    <row r="5" spans="1:7">
      <c r="A5" t="s">
        <v>112</v>
      </c>
      <c r="B5" t="s">
        <v>113</v>
      </c>
      <c r="C5" t="s">
        <v>129</v>
      </c>
      <c r="D5" s="255" t="s">
        <v>109</v>
      </c>
      <c r="E5" s="256">
        <v>1</v>
      </c>
      <c r="F5" s="256">
        <v>1</v>
      </c>
    </row>
    <row r="6" spans="1:7">
      <c r="D6" s="255" t="s">
        <v>110</v>
      </c>
      <c r="E6" s="256">
        <v>2</v>
      </c>
      <c r="F6" s="256">
        <v>2</v>
      </c>
    </row>
    <row r="7" spans="1:7">
      <c r="D7" s="255" t="s">
        <v>111</v>
      </c>
      <c r="E7" s="256">
        <v>3</v>
      </c>
      <c r="F7" s="256">
        <v>3</v>
      </c>
    </row>
    <row r="8" spans="1:7">
      <c r="D8" s="255" t="s">
        <v>114</v>
      </c>
      <c r="E8" s="256">
        <v>4</v>
      </c>
      <c r="F8" s="256">
        <v>4</v>
      </c>
    </row>
    <row r="9" spans="1:7">
      <c r="D9" s="255" t="s">
        <v>115</v>
      </c>
      <c r="E9" s="256">
        <v>5</v>
      </c>
      <c r="F9" s="256">
        <v>5</v>
      </c>
    </row>
    <row r="10" spans="1:7">
      <c r="D10" s="255" t="s">
        <v>116</v>
      </c>
      <c r="E10" s="256">
        <v>6</v>
      </c>
      <c r="F10" s="256">
        <v>6</v>
      </c>
    </row>
    <row r="11" spans="1:7">
      <c r="D11" s="255" t="s">
        <v>117</v>
      </c>
      <c r="E11" s="256">
        <v>7</v>
      </c>
      <c r="F11" s="256">
        <v>7</v>
      </c>
    </row>
    <row r="12" spans="1:7">
      <c r="D12" s="255" t="s">
        <v>118</v>
      </c>
      <c r="E12" s="256">
        <v>8</v>
      </c>
      <c r="F12" s="256">
        <v>8</v>
      </c>
    </row>
    <row r="13" spans="1:7">
      <c r="D13" s="255" t="s">
        <v>119</v>
      </c>
      <c r="E13" s="256">
        <v>9</v>
      </c>
      <c r="F13" s="256">
        <v>9</v>
      </c>
    </row>
    <row r="14" spans="1:7">
      <c r="D14" s="255" t="s">
        <v>120</v>
      </c>
      <c r="E14" s="256">
        <v>10</v>
      </c>
      <c r="F14" s="256">
        <v>10</v>
      </c>
    </row>
    <row r="15" spans="1:7">
      <c r="D15" s="255" t="s">
        <v>121</v>
      </c>
      <c r="E15" s="256">
        <v>11</v>
      </c>
      <c r="F15" s="256">
        <v>11</v>
      </c>
    </row>
    <row r="16" spans="1:7">
      <c r="D16" s="255" t="s">
        <v>122</v>
      </c>
      <c r="E16" s="256">
        <v>12</v>
      </c>
      <c r="F16" s="256">
        <v>12</v>
      </c>
    </row>
    <row r="17" spans="1:6">
      <c r="D17" s="255" t="s">
        <v>123</v>
      </c>
      <c r="E17" s="256">
        <v>13</v>
      </c>
      <c r="F17" s="256">
        <v>13</v>
      </c>
    </row>
    <row r="18" spans="1:6">
      <c r="D18" s="255" t="s">
        <v>124</v>
      </c>
      <c r="E18" s="256">
        <v>14</v>
      </c>
      <c r="F18" s="256">
        <v>14</v>
      </c>
    </row>
    <row r="19" spans="1:6">
      <c r="D19" s="255" t="s">
        <v>125</v>
      </c>
      <c r="E19" s="256">
        <v>15</v>
      </c>
      <c r="F19" s="256">
        <v>15</v>
      </c>
    </row>
    <row r="20" spans="1:6">
      <c r="D20" s="255" t="s">
        <v>126</v>
      </c>
      <c r="E20" s="256">
        <v>16</v>
      </c>
      <c r="F20" s="256">
        <v>16</v>
      </c>
    </row>
    <row r="21" spans="1:6">
      <c r="D21" s="255" t="s">
        <v>127</v>
      </c>
      <c r="E21" s="256">
        <v>17</v>
      </c>
      <c r="F21" s="256">
        <v>17</v>
      </c>
    </row>
    <row r="22" spans="1:6" s="253" customFormat="1">
      <c r="D22" s="257" t="s">
        <v>128</v>
      </c>
      <c r="E22" s="258">
        <v>18</v>
      </c>
      <c r="F22" s="258">
        <v>18</v>
      </c>
    </row>
    <row r="23" spans="1:6">
      <c r="A23" t="s">
        <v>141</v>
      </c>
      <c r="B23" t="s">
        <v>130</v>
      </c>
      <c r="C23" t="s">
        <v>129</v>
      </c>
      <c r="D23" s="255" t="s">
        <v>109</v>
      </c>
      <c r="E23" s="256">
        <v>1</v>
      </c>
      <c r="F23" s="256" t="s">
        <v>131</v>
      </c>
    </row>
    <row r="24" spans="1:6">
      <c r="D24" s="255" t="s">
        <v>110</v>
      </c>
      <c r="E24" s="256">
        <v>2</v>
      </c>
      <c r="F24" s="256" t="s">
        <v>132</v>
      </c>
    </row>
    <row r="25" spans="1:6">
      <c r="D25" s="255" t="s">
        <v>111</v>
      </c>
      <c r="E25" s="256">
        <v>3</v>
      </c>
      <c r="F25" s="256" t="s">
        <v>133</v>
      </c>
    </row>
    <row r="26" spans="1:6">
      <c r="D26" s="255" t="s">
        <v>114</v>
      </c>
      <c r="E26" s="256">
        <v>4</v>
      </c>
      <c r="F26" s="256" t="s">
        <v>134</v>
      </c>
    </row>
    <row r="27" spans="1:6">
      <c r="D27" s="255" t="s">
        <v>115</v>
      </c>
      <c r="E27" s="256">
        <v>5</v>
      </c>
      <c r="F27" s="256" t="s">
        <v>135</v>
      </c>
    </row>
    <row r="28" spans="1:6">
      <c r="D28" s="255" t="s">
        <v>116</v>
      </c>
      <c r="E28" s="256">
        <v>6</v>
      </c>
      <c r="F28" s="256" t="s">
        <v>136</v>
      </c>
    </row>
    <row r="29" spans="1:6">
      <c r="D29" s="255" t="s">
        <v>117</v>
      </c>
      <c r="E29" s="256">
        <v>7</v>
      </c>
      <c r="F29" s="256" t="s">
        <v>137</v>
      </c>
    </row>
    <row r="30" spans="1:6">
      <c r="D30" s="255" t="s">
        <v>118</v>
      </c>
      <c r="E30" s="256">
        <v>8</v>
      </c>
      <c r="F30" s="256" t="s">
        <v>138</v>
      </c>
    </row>
    <row r="31" spans="1:6">
      <c r="D31" s="255" t="s">
        <v>119</v>
      </c>
      <c r="E31" s="256">
        <v>9</v>
      </c>
      <c r="F31" s="256" t="s">
        <v>139</v>
      </c>
    </row>
    <row r="32" spans="1:6">
      <c r="D32" s="255" t="s">
        <v>120</v>
      </c>
      <c r="E32" s="256">
        <v>10</v>
      </c>
      <c r="F32" s="256" t="s">
        <v>140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abSelected="1" workbookViewId="0">
      <selection activeCell="G3" sqref="G3"/>
    </sheetView>
  </sheetViews>
  <sheetFormatPr baseColWidth="10" defaultRowHeight="13"/>
  <cols>
    <col min="1" max="1" width="20.59765625" customWidth="1"/>
    <col min="2" max="2" width="30.19921875" customWidth="1"/>
    <col min="3" max="3" width="25" customWidth="1"/>
    <col min="7" max="7" width="21.796875" customWidth="1"/>
    <col min="8" max="8" width="24.3984375" style="276" customWidth="1"/>
    <col min="9" max="9" width="23" customWidth="1"/>
    <col min="10" max="10" width="17.3984375" customWidth="1"/>
    <col min="11" max="11" width="17.19921875" style="276" customWidth="1"/>
    <col min="12" max="12" width="19" customWidth="1"/>
    <col min="13" max="13" width="27.796875" style="276" customWidth="1"/>
    <col min="14" max="14" width="28" customWidth="1"/>
    <col min="15" max="15" width="39.59765625" style="276" customWidth="1"/>
    <col min="16" max="16" width="28" customWidth="1"/>
    <col min="17" max="17" width="26.3984375" style="276" customWidth="1"/>
    <col min="18" max="18" width="13.3984375" customWidth="1"/>
    <col min="19" max="19" width="37" style="276" customWidth="1"/>
    <col min="20" max="20" width="23.3984375" customWidth="1"/>
    <col min="21" max="21" width="27.19921875" style="276" customWidth="1"/>
    <col min="22" max="22" width="36.3984375" customWidth="1"/>
    <col min="23" max="23" width="33" style="276" customWidth="1"/>
    <col min="24" max="24" width="28.796875" customWidth="1"/>
    <col min="25" max="25" width="29.796875" customWidth="1"/>
    <col min="26" max="26" width="29.796875" style="276" customWidth="1"/>
  </cols>
  <sheetData>
    <row r="1" spans="1:27" s="275" customFormat="1" ht="60" customHeight="1">
      <c r="A1" s="259" t="s">
        <v>143</v>
      </c>
      <c r="B1" s="259" t="s">
        <v>144</v>
      </c>
      <c r="C1" s="259" t="s">
        <v>145</v>
      </c>
      <c r="D1" s="260" t="s">
        <v>146</v>
      </c>
      <c r="E1" s="261" t="s">
        <v>147</v>
      </c>
      <c r="F1" s="262" t="s">
        <v>148</v>
      </c>
      <c r="G1" s="262" t="s">
        <v>149</v>
      </c>
      <c r="H1" s="262" t="s">
        <v>150</v>
      </c>
      <c r="I1" s="263" t="s">
        <v>151</v>
      </c>
      <c r="J1" s="263" t="s">
        <v>152</v>
      </c>
      <c r="K1" s="264" t="s">
        <v>153</v>
      </c>
      <c r="L1" s="265" t="s">
        <v>154</v>
      </c>
      <c r="M1" s="266" t="s">
        <v>155</v>
      </c>
      <c r="N1" s="267" t="s">
        <v>156</v>
      </c>
      <c r="O1" s="268" t="s">
        <v>157</v>
      </c>
      <c r="P1" s="269" t="s">
        <v>158</v>
      </c>
      <c r="Q1" s="266" t="s">
        <v>159</v>
      </c>
      <c r="R1" s="270" t="s">
        <v>160</v>
      </c>
      <c r="S1" s="271" t="s">
        <v>161</v>
      </c>
      <c r="T1" s="270" t="s">
        <v>162</v>
      </c>
      <c r="U1" s="271" t="s">
        <v>163</v>
      </c>
      <c r="V1" s="270" t="s">
        <v>164</v>
      </c>
      <c r="W1" s="271" t="s">
        <v>165</v>
      </c>
      <c r="X1" s="272" t="s">
        <v>166</v>
      </c>
      <c r="Y1" s="272" t="s">
        <v>167</v>
      </c>
      <c r="Z1" s="273" t="s">
        <v>168</v>
      </c>
      <c r="AA1" s="274"/>
    </row>
    <row r="2" spans="1:27">
      <c r="A2" t="s">
        <v>100</v>
      </c>
      <c r="B2" t="s">
        <v>45</v>
      </c>
      <c r="G2" t="s">
        <v>176</v>
      </c>
      <c r="I2" t="s">
        <v>46</v>
      </c>
      <c r="L2" t="s">
        <v>107</v>
      </c>
      <c r="M2" s="276">
        <v>3</v>
      </c>
      <c r="R2">
        <v>1</v>
      </c>
      <c r="T2" t="s">
        <v>101</v>
      </c>
      <c r="U2" s="276" t="s">
        <v>175</v>
      </c>
      <c r="X2">
        <v>6</v>
      </c>
      <c r="Y2">
        <v>6</v>
      </c>
      <c r="Z2" s="276">
        <v>3</v>
      </c>
    </row>
    <row r="3" spans="1:27">
      <c r="I3" t="s">
        <v>47</v>
      </c>
      <c r="L3" t="s">
        <v>107</v>
      </c>
      <c r="M3" s="276">
        <v>3</v>
      </c>
      <c r="R3">
        <v>1</v>
      </c>
      <c r="T3" t="s">
        <v>101</v>
      </c>
      <c r="X3">
        <v>6</v>
      </c>
      <c r="Y3">
        <v>6</v>
      </c>
    </row>
    <row r="4" spans="1:27">
      <c r="I4" t="s">
        <v>48</v>
      </c>
      <c r="L4" t="s">
        <v>107</v>
      </c>
      <c r="M4" s="276">
        <v>3</v>
      </c>
      <c r="R4">
        <v>1</v>
      </c>
      <c r="T4" t="s">
        <v>101</v>
      </c>
      <c r="X4">
        <v>6</v>
      </c>
      <c r="Y4">
        <v>6</v>
      </c>
    </row>
    <row r="5" spans="1:27">
      <c r="I5" t="s">
        <v>49</v>
      </c>
      <c r="L5" t="s">
        <v>107</v>
      </c>
      <c r="M5" s="276">
        <v>3</v>
      </c>
      <c r="R5">
        <v>1</v>
      </c>
      <c r="T5" t="s">
        <v>101</v>
      </c>
      <c r="X5">
        <v>6</v>
      </c>
      <c r="Y5">
        <v>6</v>
      </c>
    </row>
    <row r="6" spans="1:27">
      <c r="I6" t="s">
        <v>50</v>
      </c>
      <c r="L6" t="s">
        <v>107</v>
      </c>
      <c r="M6" s="276">
        <v>3</v>
      </c>
      <c r="R6">
        <v>1</v>
      </c>
      <c r="T6" t="s">
        <v>101</v>
      </c>
      <c r="X6">
        <v>6</v>
      </c>
      <c r="Y6">
        <v>6</v>
      </c>
    </row>
    <row r="7" spans="1:27">
      <c r="I7" t="s">
        <v>51</v>
      </c>
      <c r="L7" t="s">
        <v>107</v>
      </c>
      <c r="M7" s="276">
        <v>3</v>
      </c>
      <c r="R7">
        <v>1</v>
      </c>
      <c r="T7" t="s">
        <v>101</v>
      </c>
      <c r="X7">
        <v>6</v>
      </c>
      <c r="Y7">
        <v>6</v>
      </c>
    </row>
    <row r="8" spans="1:27">
      <c r="I8" t="s">
        <v>52</v>
      </c>
      <c r="L8" t="s">
        <v>107</v>
      </c>
      <c r="M8" s="276">
        <v>3</v>
      </c>
      <c r="R8">
        <v>1</v>
      </c>
      <c r="T8" t="s">
        <v>101</v>
      </c>
      <c r="X8">
        <v>6</v>
      </c>
      <c r="Y8">
        <v>6</v>
      </c>
    </row>
    <row r="9" spans="1:27">
      <c r="I9" t="s">
        <v>53</v>
      </c>
      <c r="L9" t="s">
        <v>107</v>
      </c>
      <c r="M9" s="276">
        <v>3</v>
      </c>
      <c r="R9">
        <v>1</v>
      </c>
      <c r="T9" t="s">
        <v>101</v>
      </c>
      <c r="X9">
        <v>6</v>
      </c>
      <c r="Y9">
        <v>6</v>
      </c>
    </row>
    <row r="10" spans="1:27">
      <c r="I10" t="s">
        <v>54</v>
      </c>
      <c r="L10" t="s">
        <v>107</v>
      </c>
      <c r="M10" s="276">
        <v>3</v>
      </c>
      <c r="R10">
        <v>1</v>
      </c>
      <c r="T10" t="s">
        <v>101</v>
      </c>
      <c r="X10">
        <v>6</v>
      </c>
      <c r="Y10">
        <v>6</v>
      </c>
    </row>
    <row r="11" spans="1:27">
      <c r="I11" t="s">
        <v>55</v>
      </c>
      <c r="L11" t="s">
        <v>107</v>
      </c>
      <c r="M11" s="276">
        <v>3</v>
      </c>
      <c r="R11">
        <v>1</v>
      </c>
      <c r="T11" t="s">
        <v>101</v>
      </c>
      <c r="X11">
        <v>6</v>
      </c>
      <c r="Y11">
        <v>6</v>
      </c>
    </row>
    <row r="12" spans="1:27">
      <c r="I12" t="s">
        <v>56</v>
      </c>
      <c r="L12" t="s">
        <v>107</v>
      </c>
      <c r="M12" s="276">
        <v>3</v>
      </c>
      <c r="R12">
        <v>1</v>
      </c>
      <c r="T12" t="s">
        <v>101</v>
      </c>
      <c r="X12">
        <v>6</v>
      </c>
      <c r="Y12">
        <v>6</v>
      </c>
    </row>
    <row r="13" spans="1:27">
      <c r="I13" t="s">
        <v>57</v>
      </c>
      <c r="L13" t="s">
        <v>107</v>
      </c>
      <c r="M13" s="276">
        <v>3</v>
      </c>
      <c r="R13">
        <v>1</v>
      </c>
      <c r="T13" t="s">
        <v>101</v>
      </c>
      <c r="X13">
        <v>6</v>
      </c>
      <c r="Y13">
        <v>6</v>
      </c>
    </row>
    <row r="14" spans="1:27">
      <c r="I14" t="s">
        <v>58</v>
      </c>
      <c r="L14" t="s">
        <v>107</v>
      </c>
      <c r="M14" s="276">
        <v>3</v>
      </c>
      <c r="R14">
        <v>1</v>
      </c>
      <c r="T14" t="s">
        <v>101</v>
      </c>
      <c r="X14">
        <v>6</v>
      </c>
      <c r="Y14">
        <v>6</v>
      </c>
    </row>
    <row r="15" spans="1:27">
      <c r="I15" t="s">
        <v>59</v>
      </c>
      <c r="L15" t="s">
        <v>107</v>
      </c>
      <c r="M15" s="276">
        <v>3</v>
      </c>
      <c r="R15">
        <v>1</v>
      </c>
      <c r="T15" t="s">
        <v>101</v>
      </c>
      <c r="X15">
        <v>6</v>
      </c>
      <c r="Y15">
        <v>6</v>
      </c>
    </row>
    <row r="16" spans="1:27">
      <c r="I16" t="s">
        <v>60</v>
      </c>
      <c r="L16" t="s">
        <v>107</v>
      </c>
      <c r="M16" s="276">
        <v>3</v>
      </c>
      <c r="R16">
        <v>1</v>
      </c>
      <c r="T16" t="s">
        <v>101</v>
      </c>
      <c r="X16">
        <v>6</v>
      </c>
      <c r="Y16">
        <v>6</v>
      </c>
    </row>
    <row r="17" spans="9:26">
      <c r="I17" t="s">
        <v>61</v>
      </c>
      <c r="L17" t="s">
        <v>107</v>
      </c>
      <c r="M17" s="276">
        <v>3</v>
      </c>
      <c r="R17">
        <v>1</v>
      </c>
      <c r="T17" t="s">
        <v>101</v>
      </c>
      <c r="X17">
        <v>6</v>
      </c>
      <c r="Y17">
        <v>6</v>
      </c>
    </row>
    <row r="18" spans="9:26">
      <c r="I18" t="s">
        <v>62</v>
      </c>
      <c r="L18" t="s">
        <v>107</v>
      </c>
      <c r="M18" s="276">
        <v>3</v>
      </c>
      <c r="R18">
        <v>1</v>
      </c>
      <c r="T18" t="s">
        <v>101</v>
      </c>
      <c r="X18">
        <v>6</v>
      </c>
      <c r="Y18">
        <v>6</v>
      </c>
    </row>
    <row r="19" spans="9:26">
      <c r="I19" t="s">
        <v>63</v>
      </c>
      <c r="L19" t="s">
        <v>107</v>
      </c>
      <c r="M19" s="276">
        <v>3</v>
      </c>
      <c r="R19">
        <v>1</v>
      </c>
      <c r="T19" t="s">
        <v>101</v>
      </c>
      <c r="X19">
        <v>6</v>
      </c>
      <c r="Y19">
        <v>6</v>
      </c>
    </row>
    <row r="20" spans="9:26">
      <c r="I20" t="s">
        <v>64</v>
      </c>
      <c r="L20" t="s">
        <v>112</v>
      </c>
      <c r="M20" s="276">
        <v>1</v>
      </c>
      <c r="R20">
        <v>1</v>
      </c>
      <c r="T20" t="s">
        <v>102</v>
      </c>
      <c r="U20" s="276" t="s">
        <v>175</v>
      </c>
      <c r="X20">
        <v>6</v>
      </c>
      <c r="Y20">
        <v>6</v>
      </c>
      <c r="Z20" s="276">
        <v>3</v>
      </c>
    </row>
    <row r="21" spans="9:26">
      <c r="I21" t="s">
        <v>65</v>
      </c>
      <c r="L21" t="s">
        <v>112</v>
      </c>
      <c r="M21" s="276">
        <v>1</v>
      </c>
      <c r="R21">
        <v>1</v>
      </c>
      <c r="T21" t="s">
        <v>102</v>
      </c>
      <c r="X21">
        <v>6</v>
      </c>
      <c r="Y21">
        <v>6</v>
      </c>
    </row>
    <row r="22" spans="9:26">
      <c r="I22" t="s">
        <v>66</v>
      </c>
      <c r="L22" t="s">
        <v>112</v>
      </c>
      <c r="M22" s="276">
        <v>1</v>
      </c>
      <c r="R22">
        <v>1</v>
      </c>
      <c r="T22" t="s">
        <v>102</v>
      </c>
      <c r="X22">
        <v>6</v>
      </c>
      <c r="Y22">
        <v>6</v>
      </c>
    </row>
    <row r="23" spans="9:26">
      <c r="I23" t="s">
        <v>67</v>
      </c>
      <c r="L23" t="s">
        <v>112</v>
      </c>
      <c r="M23" s="276">
        <v>1</v>
      </c>
      <c r="R23">
        <v>1</v>
      </c>
      <c r="T23" t="s">
        <v>102</v>
      </c>
      <c r="X23">
        <v>6</v>
      </c>
      <c r="Y23">
        <v>6</v>
      </c>
    </row>
    <row r="24" spans="9:26">
      <c r="I24" t="s">
        <v>68</v>
      </c>
      <c r="L24" t="s">
        <v>112</v>
      </c>
      <c r="M24" s="276">
        <v>1</v>
      </c>
      <c r="R24">
        <v>1</v>
      </c>
      <c r="T24" t="s">
        <v>102</v>
      </c>
      <c r="X24">
        <v>6</v>
      </c>
      <c r="Y24">
        <v>6</v>
      </c>
    </row>
    <row r="25" spans="9:26">
      <c r="I25" t="s">
        <v>69</v>
      </c>
      <c r="L25" t="s">
        <v>112</v>
      </c>
      <c r="M25" s="276">
        <v>1</v>
      </c>
      <c r="R25">
        <v>1</v>
      </c>
      <c r="T25" t="s">
        <v>102</v>
      </c>
      <c r="X25">
        <v>6</v>
      </c>
      <c r="Y25">
        <v>6</v>
      </c>
    </row>
    <row r="26" spans="9:26">
      <c r="I26" t="s">
        <v>70</v>
      </c>
      <c r="L26" t="s">
        <v>112</v>
      </c>
      <c r="M26" s="276">
        <v>1</v>
      </c>
      <c r="R26">
        <v>1</v>
      </c>
      <c r="T26" t="s">
        <v>102</v>
      </c>
      <c r="X26">
        <v>6</v>
      </c>
      <c r="Y26">
        <v>6</v>
      </c>
    </row>
    <row r="27" spans="9:26">
      <c r="I27" t="s">
        <v>71</v>
      </c>
      <c r="L27" t="s">
        <v>112</v>
      </c>
      <c r="M27" s="276">
        <v>1</v>
      </c>
      <c r="R27">
        <v>1</v>
      </c>
      <c r="T27" t="s">
        <v>102</v>
      </c>
      <c r="X27">
        <v>6</v>
      </c>
      <c r="Y27">
        <v>6</v>
      </c>
    </row>
    <row r="28" spans="9:26">
      <c r="I28" t="s">
        <v>72</v>
      </c>
      <c r="L28" t="s">
        <v>112</v>
      </c>
      <c r="M28" s="276">
        <v>1</v>
      </c>
      <c r="R28">
        <v>1</v>
      </c>
      <c r="T28" t="s">
        <v>102</v>
      </c>
      <c r="X28">
        <v>6</v>
      </c>
      <c r="Y28">
        <v>6</v>
      </c>
    </row>
    <row r="29" spans="9:26">
      <c r="I29" t="s">
        <v>73</v>
      </c>
      <c r="L29" t="s">
        <v>112</v>
      </c>
      <c r="M29" s="276">
        <v>1</v>
      </c>
      <c r="R29">
        <v>1</v>
      </c>
      <c r="T29" t="s">
        <v>102</v>
      </c>
      <c r="X29">
        <v>6</v>
      </c>
      <c r="Y29">
        <v>6</v>
      </c>
    </row>
    <row r="30" spans="9:26">
      <c r="I30" t="s">
        <v>74</v>
      </c>
      <c r="L30" t="s">
        <v>112</v>
      </c>
      <c r="M30" s="276">
        <v>1</v>
      </c>
      <c r="R30">
        <v>1</v>
      </c>
      <c r="T30" t="s">
        <v>102</v>
      </c>
      <c r="X30">
        <v>6</v>
      </c>
      <c r="Y30">
        <v>6</v>
      </c>
    </row>
    <row r="31" spans="9:26">
      <c r="I31" t="s">
        <v>75</v>
      </c>
      <c r="L31" t="s">
        <v>112</v>
      </c>
      <c r="M31" s="276">
        <v>1</v>
      </c>
      <c r="R31">
        <v>1</v>
      </c>
      <c r="T31" t="s">
        <v>102</v>
      </c>
      <c r="X31">
        <v>6</v>
      </c>
      <c r="Y31">
        <v>6</v>
      </c>
    </row>
    <row r="32" spans="9:26">
      <c r="I32" t="s">
        <v>76</v>
      </c>
      <c r="L32" t="s">
        <v>112</v>
      </c>
      <c r="M32" s="276">
        <v>1</v>
      </c>
      <c r="R32">
        <v>1</v>
      </c>
      <c r="T32" t="s">
        <v>102</v>
      </c>
      <c r="X32">
        <v>6</v>
      </c>
      <c r="Y32">
        <v>6</v>
      </c>
    </row>
    <row r="33" spans="9:26">
      <c r="I33" t="s">
        <v>77</v>
      </c>
      <c r="L33" t="s">
        <v>112</v>
      </c>
      <c r="M33" s="276">
        <v>1</v>
      </c>
      <c r="R33">
        <v>1</v>
      </c>
      <c r="T33" t="s">
        <v>102</v>
      </c>
      <c r="X33">
        <v>6</v>
      </c>
      <c r="Y33">
        <v>6</v>
      </c>
    </row>
    <row r="34" spans="9:26">
      <c r="I34" t="s">
        <v>78</v>
      </c>
      <c r="L34" t="s">
        <v>112</v>
      </c>
      <c r="M34" s="276">
        <v>1</v>
      </c>
      <c r="R34">
        <v>1</v>
      </c>
      <c r="T34" t="s">
        <v>102</v>
      </c>
      <c r="X34">
        <v>6</v>
      </c>
      <c r="Y34">
        <v>6</v>
      </c>
    </row>
    <row r="35" spans="9:26">
      <c r="I35" t="s">
        <v>79</v>
      </c>
      <c r="L35" t="s">
        <v>112</v>
      </c>
      <c r="M35" s="276">
        <v>1</v>
      </c>
      <c r="R35">
        <v>1</v>
      </c>
      <c r="T35" t="s">
        <v>102</v>
      </c>
      <c r="X35">
        <v>6</v>
      </c>
      <c r="Y35">
        <v>6</v>
      </c>
    </row>
    <row r="36" spans="9:26">
      <c r="I36" t="s">
        <v>80</v>
      </c>
      <c r="L36" t="s">
        <v>112</v>
      </c>
      <c r="M36" s="276">
        <v>1</v>
      </c>
      <c r="R36">
        <v>1</v>
      </c>
      <c r="T36" t="s">
        <v>102</v>
      </c>
      <c r="X36">
        <v>6</v>
      </c>
      <c r="Y36">
        <v>6</v>
      </c>
    </row>
    <row r="37" spans="9:26">
      <c r="I37" t="s">
        <v>81</v>
      </c>
      <c r="L37" t="s">
        <v>112</v>
      </c>
      <c r="M37" s="276">
        <v>1</v>
      </c>
      <c r="R37">
        <v>1</v>
      </c>
      <c r="T37" t="s">
        <v>102</v>
      </c>
      <c r="X37">
        <v>6</v>
      </c>
      <c r="Y37">
        <v>6</v>
      </c>
    </row>
    <row r="38" spans="9:26">
      <c r="I38" t="s">
        <v>82</v>
      </c>
      <c r="L38" t="s">
        <v>141</v>
      </c>
      <c r="M38" s="276">
        <v>1</v>
      </c>
      <c r="R38">
        <v>1</v>
      </c>
      <c r="T38" t="s">
        <v>104</v>
      </c>
      <c r="U38" s="277" t="s">
        <v>105</v>
      </c>
      <c r="X38">
        <v>1</v>
      </c>
      <c r="Y38">
        <v>10</v>
      </c>
      <c r="Z38" s="276">
        <v>3</v>
      </c>
    </row>
    <row r="39" spans="9:26">
      <c r="I39" t="s">
        <v>83</v>
      </c>
      <c r="L39" t="s">
        <v>141</v>
      </c>
      <c r="M39" s="276">
        <v>1</v>
      </c>
      <c r="R39">
        <v>1</v>
      </c>
      <c r="T39" t="s">
        <v>104</v>
      </c>
      <c r="X39">
        <v>1</v>
      </c>
      <c r="Y39">
        <v>10</v>
      </c>
    </row>
    <row r="40" spans="9:26">
      <c r="I40" t="s">
        <v>84</v>
      </c>
      <c r="L40" t="s">
        <v>141</v>
      </c>
      <c r="M40" s="276">
        <v>1</v>
      </c>
      <c r="R40">
        <v>1</v>
      </c>
      <c r="T40" t="s">
        <v>104</v>
      </c>
      <c r="X40">
        <v>1</v>
      </c>
      <c r="Y40">
        <v>10</v>
      </c>
    </row>
    <row r="41" spans="9:26">
      <c r="I41" t="s">
        <v>85</v>
      </c>
      <c r="L41" t="s">
        <v>141</v>
      </c>
      <c r="M41" s="276">
        <v>1</v>
      </c>
      <c r="R41">
        <v>1</v>
      </c>
      <c r="T41" t="s">
        <v>104</v>
      </c>
      <c r="X41">
        <v>1</v>
      </c>
      <c r="Y41">
        <v>10</v>
      </c>
    </row>
    <row r="42" spans="9:26">
      <c r="I42" t="s">
        <v>86</v>
      </c>
      <c r="L42" t="s">
        <v>141</v>
      </c>
      <c r="M42" s="276">
        <v>1</v>
      </c>
      <c r="R42">
        <v>1</v>
      </c>
      <c r="T42" t="s">
        <v>104</v>
      </c>
      <c r="X42">
        <v>1</v>
      </c>
      <c r="Y42">
        <v>10</v>
      </c>
    </row>
    <row r="43" spans="9:26">
      <c r="I43" t="s">
        <v>87</v>
      </c>
      <c r="L43" t="s">
        <v>141</v>
      </c>
      <c r="M43" s="276">
        <v>1</v>
      </c>
      <c r="R43">
        <v>1</v>
      </c>
      <c r="T43" t="s">
        <v>104</v>
      </c>
      <c r="X43">
        <v>1</v>
      </c>
      <c r="Y43">
        <v>10</v>
      </c>
    </row>
    <row r="44" spans="9:26">
      <c r="I44" t="s">
        <v>88</v>
      </c>
      <c r="L44" t="s">
        <v>141</v>
      </c>
      <c r="M44" s="276">
        <v>1</v>
      </c>
      <c r="R44">
        <v>1</v>
      </c>
      <c r="T44" t="s">
        <v>104</v>
      </c>
      <c r="X44">
        <v>1</v>
      </c>
      <c r="Y44">
        <v>10</v>
      </c>
    </row>
    <row r="45" spans="9:26">
      <c r="I45" t="s">
        <v>89</v>
      </c>
      <c r="L45" t="s">
        <v>141</v>
      </c>
      <c r="M45" s="276">
        <v>1</v>
      </c>
      <c r="R45">
        <v>1</v>
      </c>
      <c r="T45" t="s">
        <v>104</v>
      </c>
      <c r="X45">
        <v>1</v>
      </c>
      <c r="Y45">
        <v>10</v>
      </c>
    </row>
    <row r="46" spans="9:26">
      <c r="I46" t="s">
        <v>90</v>
      </c>
      <c r="L46" t="s">
        <v>141</v>
      </c>
      <c r="M46" s="276">
        <v>1</v>
      </c>
      <c r="R46">
        <v>1</v>
      </c>
      <c r="T46" t="s">
        <v>104</v>
      </c>
      <c r="X46">
        <v>1</v>
      </c>
      <c r="Y46">
        <v>10</v>
      </c>
    </row>
    <row r="47" spans="9:26">
      <c r="I47" t="s">
        <v>91</v>
      </c>
      <c r="L47" t="s">
        <v>141</v>
      </c>
      <c r="M47" s="276">
        <v>1</v>
      </c>
      <c r="R47">
        <v>1</v>
      </c>
      <c r="T47" t="s">
        <v>104</v>
      </c>
      <c r="X47">
        <v>1</v>
      </c>
      <c r="Y47">
        <v>10</v>
      </c>
    </row>
    <row r="48" spans="9:26">
      <c r="I48" t="s">
        <v>92</v>
      </c>
      <c r="L48" t="s">
        <v>141</v>
      </c>
      <c r="M48" s="276">
        <v>1</v>
      </c>
      <c r="R48">
        <v>1</v>
      </c>
      <c r="T48" t="s">
        <v>104</v>
      </c>
      <c r="X48">
        <v>1</v>
      </c>
      <c r="Y48">
        <v>10</v>
      </c>
    </row>
    <row r="49" spans="9:26">
      <c r="I49" t="s">
        <v>93</v>
      </c>
      <c r="L49" t="s">
        <v>141</v>
      </c>
      <c r="M49" s="276">
        <v>1</v>
      </c>
      <c r="R49">
        <v>1</v>
      </c>
      <c r="T49" t="s">
        <v>104</v>
      </c>
      <c r="X49">
        <v>1</v>
      </c>
      <c r="Y49">
        <v>10</v>
      </c>
    </row>
    <row r="50" spans="9:26">
      <c r="I50" t="s">
        <v>94</v>
      </c>
      <c r="L50" t="s">
        <v>141</v>
      </c>
      <c r="M50" s="276">
        <v>1</v>
      </c>
      <c r="R50">
        <v>1</v>
      </c>
      <c r="T50" t="s">
        <v>104</v>
      </c>
      <c r="X50">
        <v>1</v>
      </c>
      <c r="Y50">
        <v>10</v>
      </c>
    </row>
    <row r="51" spans="9:26">
      <c r="I51" t="s">
        <v>95</v>
      </c>
      <c r="L51" t="s">
        <v>141</v>
      </c>
      <c r="M51" s="276">
        <v>1</v>
      </c>
      <c r="R51">
        <v>1</v>
      </c>
      <c r="T51" t="s">
        <v>104</v>
      </c>
      <c r="X51">
        <v>1</v>
      </c>
      <c r="Y51">
        <v>10</v>
      </c>
    </row>
    <row r="52" spans="9:26">
      <c r="I52" t="s">
        <v>96</v>
      </c>
      <c r="L52" t="s">
        <v>141</v>
      </c>
      <c r="M52" s="276">
        <v>1</v>
      </c>
      <c r="R52">
        <v>1</v>
      </c>
      <c r="T52" t="s">
        <v>104</v>
      </c>
      <c r="X52">
        <v>1</v>
      </c>
      <c r="Y52">
        <v>10</v>
      </c>
    </row>
    <row r="53" spans="9:26">
      <c r="I53" t="s">
        <v>97</v>
      </c>
      <c r="L53" t="s">
        <v>141</v>
      </c>
      <c r="M53" s="276">
        <v>1</v>
      </c>
      <c r="R53">
        <v>1</v>
      </c>
      <c r="T53" t="s">
        <v>104</v>
      </c>
      <c r="X53">
        <v>1</v>
      </c>
      <c r="Y53">
        <v>10</v>
      </c>
    </row>
    <row r="54" spans="9:26">
      <c r="I54" t="s">
        <v>98</v>
      </c>
      <c r="L54" t="s">
        <v>141</v>
      </c>
      <c r="M54" s="276">
        <v>1</v>
      </c>
      <c r="R54">
        <v>1</v>
      </c>
      <c r="T54" t="s">
        <v>104</v>
      </c>
      <c r="X54">
        <v>1</v>
      </c>
      <c r="Y54">
        <v>10</v>
      </c>
    </row>
    <row r="55" spans="9:26">
      <c r="I55" t="s">
        <v>99</v>
      </c>
      <c r="L55" t="s">
        <v>141</v>
      </c>
      <c r="M55" s="276">
        <v>1</v>
      </c>
      <c r="R55">
        <v>1</v>
      </c>
      <c r="T55" t="s">
        <v>104</v>
      </c>
      <c r="X55">
        <v>1</v>
      </c>
      <c r="Y55">
        <v>10</v>
      </c>
    </row>
    <row r="56" spans="9:26">
      <c r="I56" t="s">
        <v>142</v>
      </c>
      <c r="M56" s="276">
        <v>54</v>
      </c>
      <c r="R56">
        <v>1</v>
      </c>
      <c r="T56" t="s">
        <v>106</v>
      </c>
      <c r="U56" s="277" t="s">
        <v>105</v>
      </c>
      <c r="X56">
        <v>6</v>
      </c>
      <c r="Y56">
        <v>6</v>
      </c>
      <c r="Z56" s="276">
        <v>3</v>
      </c>
    </row>
    <row r="57" spans="9:26">
      <c r="I57" t="s">
        <v>103</v>
      </c>
      <c r="R57">
        <v>1</v>
      </c>
      <c r="T57" t="s">
        <v>106</v>
      </c>
      <c r="X57">
        <v>6</v>
      </c>
      <c r="Y57">
        <v>6</v>
      </c>
    </row>
  </sheetData>
  <conditionalFormatting sqref="R1:U1">
    <cfRule type="cellIs" dxfId="0" priority="1" stopIfTrue="1" operator="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A1"/>
  <sheetViews>
    <sheetView workbookViewId="0">
      <selection activeCell="B9" sqref="B9"/>
    </sheetView>
  </sheetViews>
  <sheetFormatPr baseColWidth="10" defaultRowHeight="13"/>
  <cols>
    <col min="1" max="1" width="8.796875" style="165" customWidth="1"/>
    <col min="2" max="2" width="16.59765625" style="197" customWidth="1"/>
    <col min="3" max="3" width="6.796875" style="166" bestFit="1" customWidth="1"/>
    <col min="4" max="12" width="3.796875" style="166" customWidth="1"/>
    <col min="13" max="13" width="6" style="166" customWidth="1"/>
    <col min="14" max="22" width="3.796875" style="166" customWidth="1"/>
    <col min="23" max="23" width="5.19921875" style="166" customWidth="1"/>
    <col min="24" max="26" width="8.796875" style="166" customWidth="1"/>
    <col min="27" max="27" width="9.19921875" style="166" customWidth="1"/>
    <col min="28" max="256" width="9" customWidth="1"/>
  </cols>
  <sheetData>
    <row r="1" spans="1:27" ht="41" customHeight="1">
      <c r="A1" s="164" t="s">
        <v>20</v>
      </c>
      <c r="B1" s="158" t="s">
        <v>21</v>
      </c>
      <c r="C1" s="158" t="s">
        <v>30</v>
      </c>
      <c r="D1" s="159">
        <v>1</v>
      </c>
      <c r="E1" s="159">
        <v>2</v>
      </c>
      <c r="F1" s="159">
        <v>3</v>
      </c>
      <c r="G1" s="159">
        <v>4</v>
      </c>
      <c r="H1" s="159">
        <v>5</v>
      </c>
      <c r="I1" s="159">
        <v>6</v>
      </c>
      <c r="J1" s="159">
        <v>7</v>
      </c>
      <c r="K1" s="159">
        <v>8</v>
      </c>
      <c r="L1" s="159">
        <v>9</v>
      </c>
      <c r="M1" s="160" t="s">
        <v>12</v>
      </c>
      <c r="N1" s="159">
        <v>10</v>
      </c>
      <c r="O1" s="159">
        <v>11</v>
      </c>
      <c r="P1" s="159">
        <v>12</v>
      </c>
      <c r="Q1" s="159">
        <v>13</v>
      </c>
      <c r="R1" s="159">
        <v>14</v>
      </c>
      <c r="S1" s="159">
        <v>15</v>
      </c>
      <c r="T1" s="159">
        <v>16</v>
      </c>
      <c r="U1" s="159">
        <v>17</v>
      </c>
      <c r="V1" s="159">
        <v>18</v>
      </c>
      <c r="W1" s="160" t="s">
        <v>14</v>
      </c>
      <c r="X1" s="161" t="s">
        <v>22</v>
      </c>
      <c r="Y1" s="162" t="s">
        <v>23</v>
      </c>
      <c r="Z1" s="163" t="s">
        <v>24</v>
      </c>
      <c r="AA1" s="158" t="s">
        <v>25</v>
      </c>
    </row>
  </sheetData>
  <autoFilter ref="A1:AA2" xr:uid="{00000000-0009-0000-0000-000002000000}"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/>
  <dimension ref="A1:W92"/>
  <sheetViews>
    <sheetView zoomScale="75" workbookViewId="0">
      <selection activeCell="H47" sqref="H47"/>
    </sheetView>
  </sheetViews>
  <sheetFormatPr baseColWidth="10" defaultRowHeight="13"/>
  <cols>
    <col min="1" max="256" width="9" customWidth="1"/>
  </cols>
  <sheetData>
    <row r="1" spans="1:23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</row>
    <row r="2" spans="1:2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</row>
    <row r="4" spans="1:2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</row>
    <row r="5" spans="1:2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</row>
    <row r="6" spans="1:2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</row>
    <row r="7" spans="1:23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</row>
    <row r="8" spans="1:23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</row>
    <row r="9" spans="1:23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</row>
    <row r="10" spans="1:23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</row>
    <row r="11" spans="1:2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</row>
    <row r="12" spans="1:23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</row>
    <row r="13" spans="1:23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</row>
    <row r="14" spans="1:23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</row>
    <row r="15" spans="1:23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</row>
    <row r="16" spans="1:23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</row>
    <row r="17" spans="1:23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</row>
    <row r="20" spans="1:23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</row>
    <row r="21" spans="1:23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</row>
    <row r="22" spans="1:2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</row>
    <row r="23" spans="1:23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</row>
    <row r="24" spans="1:23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</row>
    <row r="25" spans="1:23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</row>
    <row r="26" spans="1:23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</row>
    <row r="27" spans="1:23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</row>
    <row r="28" spans="1:23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</row>
    <row r="29" spans="1:23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</row>
    <row r="30" spans="1:23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</row>
    <row r="33" spans="1:23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</row>
    <row r="34" spans="1:23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</row>
    <row r="35" spans="1:23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</row>
    <row r="36" spans="1:23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</row>
    <row r="37" spans="1:23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</row>
    <row r="38" spans="1:23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</row>
    <row r="39" spans="1:23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</row>
    <row r="40" spans="1:23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</row>
    <row r="41" spans="1:23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</row>
    <row r="42" spans="1:23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</row>
    <row r="43" spans="1:23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</row>
    <row r="44" spans="1:23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</row>
    <row r="45" spans="1:23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</row>
    <row r="46" spans="1:23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</row>
    <row r="47" spans="1:23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</row>
    <row r="48" spans="1:23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</row>
    <row r="49" spans="1:23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</row>
    <row r="50" spans="1:23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</row>
    <row r="51" spans="1:23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</row>
    <row r="52" spans="1:23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</row>
    <row r="53" spans="1:23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</row>
    <row r="54" spans="1:23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</row>
    <row r="55" spans="1:23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</row>
    <row r="56" spans="1:23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</row>
    <row r="57" spans="1:23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</row>
    <row r="58" spans="1:23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</row>
    <row r="59" spans="1:23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</row>
    <row r="60" spans="1:23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</row>
    <row r="61" spans="1:23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</row>
    <row r="62" spans="1:23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</row>
    <row r="63" spans="1:23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</row>
    <row r="64" spans="1:23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</row>
    <row r="65" spans="1:23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</row>
    <row r="66" spans="1:23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</row>
    <row r="67" spans="1:23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</row>
    <row r="68" spans="1:23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</row>
    <row r="69" spans="1:23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</row>
    <row r="70" spans="1:23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</row>
    <row r="71" spans="1:23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</row>
    <row r="72" spans="1:23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</row>
    <row r="73" spans="1:23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</row>
    <row r="74" spans="1:23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</row>
    <row r="75" spans="1:23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</row>
    <row r="76" spans="1:23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</row>
    <row r="77" spans="1:23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</row>
    <row r="78" spans="1:23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</row>
    <row r="79" spans="1:23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</row>
    <row r="80" spans="1:23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</row>
    <row r="81" spans="1:23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</row>
    <row r="82" spans="1:23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</row>
    <row r="83" spans="1:23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</row>
    <row r="84" spans="1:23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</row>
    <row r="85" spans="1:23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</row>
    <row r="86" spans="1:23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</row>
    <row r="87" spans="1:23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</row>
    <row r="88" spans="1:23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</row>
    <row r="89" spans="1:23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</row>
    <row r="90" spans="1:23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</row>
    <row r="91" spans="1:23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</row>
    <row r="92" spans="1:23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</row>
  </sheetData>
  <sheetProtection password="E684" sheet="1" objects="1" scenarios="1"/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Scorecard</vt:lpstr>
      <vt:lpstr>def_index_filter</vt:lpstr>
      <vt:lpstr>def_function</vt:lpstr>
      <vt:lpstr>Database</vt:lpstr>
      <vt:lpstr>Instructions</vt:lpstr>
      <vt:lpstr>Scorecard!Print_Area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Andy Abel</cp:lastModifiedBy>
  <cp:lastPrinted>2004-11-14T17:54:10Z</cp:lastPrinted>
  <dcterms:created xsi:type="dcterms:W3CDTF">2004-11-14T11:00:12Z</dcterms:created>
  <dcterms:modified xsi:type="dcterms:W3CDTF">2020-09-06T08:58:06Z</dcterms:modified>
</cp:coreProperties>
</file>